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R&amp;D (Valerie)/"/>
    </mc:Choice>
  </mc:AlternateContent>
  <xr:revisionPtr revIDLastSave="0" documentId="8_{3738B65D-AD30-4372-8859-75DCFD765134}" xr6:coauthVersionLast="47" xr6:coauthVersionMax="47" xr10:uidLastSave="{00000000-0000-0000-0000-000000000000}"/>
  <bookViews>
    <workbookView xWindow="-120" yWindow="-120" windowWidth="20730" windowHeight="11040" xr2:uid="{32720659-C466-4F09-8C08-F196A2F8494F}"/>
  </bookViews>
  <sheets>
    <sheet name="Table 6" sheetId="1" r:id="rId1"/>
  </sheets>
  <externalReferences>
    <externalReference r:id="rId2"/>
    <externalReference r:id="rId3"/>
  </externalReferences>
  <definedNames>
    <definedName name="bb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e" localSheetId="0">[1]LABOUR!#REF!</definedName>
    <definedName name="e">[1]LABOUR!#REF!</definedName>
    <definedName name="_xlnm.Extract" localSheetId="0">#REF!</definedName>
    <definedName name="_xlnm.Extract">#REF!</definedName>
    <definedName name="jjjjjjjjjjjjjjjj" localSheetId="0">[1]LABOUR!#REF!</definedName>
    <definedName name="jjjjjjjjjjjjjjjj">[1]LABOUR!#REF!</definedName>
    <definedName name="m">[1]LABOUR!#REF!</definedName>
    <definedName name="Meth">[1]LABOUR!#REF!</definedName>
    <definedName name="methodological">[1]LABOUR!#REF!</definedName>
    <definedName name="MethodologicalNotes" localSheetId="0">#REF!</definedName>
    <definedName name="MethodologicalNotes">#REF!</definedName>
    <definedName name="notes" localSheetId="0">[1]LABOUR!#REF!</definedName>
    <definedName name="notes">[1]LABOUR!#REF!</definedName>
    <definedName name="notes1">[1]LABOUR!#REF!</definedName>
    <definedName name="pages">[1]LABOUR!#REF!</definedName>
    <definedName name="val">[1]LABOUR!#REF!</definedName>
    <definedName name="vvv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26" i="1" l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F21" i="1" s="1"/>
  <c r="E20" i="1"/>
  <c r="E21" i="1" s="1"/>
  <c r="D20" i="1"/>
  <c r="C20" i="1"/>
  <c r="B20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F13" i="1" s="1"/>
  <c r="E12" i="1"/>
  <c r="E13" i="1" s="1"/>
  <c r="D12" i="1"/>
  <c r="C12" i="1"/>
  <c r="B12" i="1"/>
  <c r="S11" i="1"/>
  <c r="R11" i="1"/>
  <c r="Q11" i="1"/>
  <c r="P11" i="1"/>
  <c r="O11" i="1"/>
  <c r="N11" i="1"/>
  <c r="G11" i="1"/>
  <c r="F11" i="1"/>
  <c r="E11" i="1"/>
  <c r="D11" i="1"/>
  <c r="C11" i="1"/>
  <c r="B11" i="1"/>
  <c r="S10" i="1"/>
  <c r="S9" i="1" s="1"/>
  <c r="R10" i="1"/>
  <c r="R9" i="1" s="1"/>
  <c r="Q10" i="1"/>
  <c r="P10" i="1"/>
  <c r="O10" i="1"/>
  <c r="N10" i="1"/>
  <c r="G10" i="1"/>
  <c r="F10" i="1"/>
  <c r="E10" i="1"/>
  <c r="D10" i="1"/>
  <c r="C10" i="1"/>
  <c r="B10" i="1"/>
  <c r="M9" i="1"/>
  <c r="L9" i="1"/>
  <c r="K9" i="1"/>
  <c r="J9" i="1"/>
  <c r="I9" i="1"/>
  <c r="H9" i="1"/>
  <c r="S8" i="1"/>
  <c r="R8" i="1"/>
  <c r="Q8" i="1"/>
  <c r="P8" i="1"/>
  <c r="O8" i="1"/>
  <c r="N8" i="1"/>
  <c r="G8" i="1"/>
  <c r="F8" i="1"/>
  <c r="E8" i="1"/>
  <c r="D8" i="1"/>
  <c r="C8" i="1"/>
  <c r="B8" i="1"/>
  <c r="S7" i="1"/>
  <c r="S6" i="1" s="1"/>
  <c r="R7" i="1"/>
  <c r="R6" i="1" s="1"/>
  <c r="Q7" i="1"/>
  <c r="Q6" i="1" s="1"/>
  <c r="P7" i="1"/>
  <c r="P6" i="1" s="1"/>
  <c r="O7" i="1"/>
  <c r="N7" i="1"/>
  <c r="G7" i="1"/>
  <c r="F7" i="1"/>
  <c r="E7" i="1"/>
  <c r="D7" i="1"/>
  <c r="C7" i="1"/>
  <c r="B7" i="1"/>
  <c r="M6" i="1"/>
  <c r="L6" i="1"/>
  <c r="K6" i="1"/>
  <c r="J6" i="1"/>
  <c r="I6" i="1"/>
  <c r="H6" i="1"/>
  <c r="P9" i="1" l="1"/>
  <c r="V7" i="1"/>
  <c r="Q9" i="1"/>
  <c r="F6" i="1"/>
  <c r="Y7" i="1"/>
  <c r="Y10" i="1"/>
  <c r="G13" i="1"/>
  <c r="W7" i="1"/>
  <c r="W10" i="1"/>
  <c r="F9" i="1"/>
  <c r="E17" i="1"/>
  <c r="E25" i="1"/>
  <c r="F17" i="1"/>
  <c r="F25" i="1"/>
  <c r="W16" i="1"/>
  <c r="M17" i="1"/>
  <c r="M21" i="1"/>
  <c r="M25" i="1"/>
  <c r="B13" i="1"/>
  <c r="N13" i="1"/>
  <c r="T14" i="1"/>
  <c r="B17" i="1"/>
  <c r="T16" i="1"/>
  <c r="B21" i="1"/>
  <c r="B25" i="1"/>
  <c r="C9" i="1"/>
  <c r="C13" i="1"/>
  <c r="O13" i="1"/>
  <c r="C17" i="1"/>
  <c r="U16" i="1"/>
  <c r="C21" i="1"/>
  <c r="C25" i="1"/>
  <c r="U24" i="1"/>
  <c r="X16" i="1"/>
  <c r="X20" i="1"/>
  <c r="X24" i="1"/>
  <c r="C6" i="1"/>
  <c r="V10" i="1"/>
  <c r="D13" i="1"/>
  <c r="D17" i="1"/>
  <c r="D21" i="1"/>
  <c r="V20" i="1"/>
  <c r="D25" i="1"/>
  <c r="W20" i="1"/>
  <c r="T20" i="1"/>
  <c r="V16" i="1"/>
  <c r="X12" i="1"/>
  <c r="T10" i="1"/>
  <c r="Y16" i="1"/>
  <c r="Y20" i="1"/>
  <c r="U12" i="1"/>
  <c r="T26" i="1"/>
  <c r="J13" i="1"/>
  <c r="U18" i="1"/>
  <c r="U26" i="1"/>
  <c r="W8" i="1"/>
  <c r="W11" i="1"/>
  <c r="K13" i="1"/>
  <c r="W14" i="1"/>
  <c r="J17" i="1"/>
  <c r="V18" i="1"/>
  <c r="J21" i="1"/>
  <c r="V22" i="1"/>
  <c r="J25" i="1"/>
  <c r="V26" i="1"/>
  <c r="T24" i="1"/>
  <c r="V12" i="1"/>
  <c r="U20" i="1"/>
  <c r="W12" i="1"/>
  <c r="Y24" i="1"/>
  <c r="H17" i="1"/>
  <c r="H21" i="1"/>
  <c r="H25" i="1"/>
  <c r="V11" i="1"/>
  <c r="I17" i="1"/>
  <c r="I21" i="1"/>
  <c r="I25" i="1"/>
  <c r="X6" i="1"/>
  <c r="X7" i="1"/>
  <c r="X8" i="1"/>
  <c r="X9" i="1"/>
  <c r="X10" i="1"/>
  <c r="X11" i="1"/>
  <c r="L13" i="1"/>
  <c r="X14" i="1"/>
  <c r="K17" i="1"/>
  <c r="W18" i="1"/>
  <c r="K21" i="1"/>
  <c r="W22" i="1"/>
  <c r="K25" i="1"/>
  <c r="W26" i="1"/>
  <c r="V24" i="1"/>
  <c r="W24" i="1"/>
  <c r="Y12" i="1"/>
  <c r="T7" i="1"/>
  <c r="H13" i="1"/>
  <c r="G17" i="1"/>
  <c r="G21" i="1"/>
  <c r="G25" i="1"/>
  <c r="U7" i="1"/>
  <c r="U10" i="1"/>
  <c r="U14" i="1"/>
  <c r="T18" i="1"/>
  <c r="T22" i="1"/>
  <c r="V8" i="1"/>
  <c r="V14" i="1"/>
  <c r="U22" i="1"/>
  <c r="D6" i="1"/>
  <c r="V6" i="1" s="1"/>
  <c r="Y8" i="1"/>
  <c r="Y11" i="1"/>
  <c r="M13" i="1"/>
  <c r="Y14" i="1"/>
  <c r="L17" i="1"/>
  <c r="X18" i="1"/>
  <c r="L21" i="1"/>
  <c r="X22" i="1"/>
  <c r="L25" i="1"/>
  <c r="X26" i="1"/>
  <c r="E6" i="1"/>
  <c r="W6" i="1" s="1"/>
  <c r="B6" i="1"/>
  <c r="E9" i="1"/>
  <c r="W9" i="1" s="1"/>
  <c r="B9" i="1"/>
  <c r="Y18" i="1"/>
  <c r="Y22" i="1"/>
  <c r="Y26" i="1"/>
  <c r="P13" i="1"/>
  <c r="N17" i="1"/>
  <c r="N21" i="1"/>
  <c r="N25" i="1"/>
  <c r="Q13" i="1"/>
  <c r="W13" i="1" s="1"/>
  <c r="O17" i="1"/>
  <c r="O21" i="1"/>
  <c r="O25" i="1"/>
  <c r="R13" i="1"/>
  <c r="P17" i="1"/>
  <c r="P21" i="1"/>
  <c r="P25" i="1"/>
  <c r="Q21" i="1"/>
  <c r="Q25" i="1"/>
  <c r="W25" i="1" s="1"/>
  <c r="T8" i="1"/>
  <c r="T12" i="1"/>
  <c r="R25" i="1"/>
  <c r="I13" i="1"/>
  <c r="S25" i="1"/>
  <c r="G6" i="1"/>
  <c r="Y6" i="1" s="1"/>
  <c r="G9" i="1"/>
  <c r="Y9" i="1" s="1"/>
  <c r="S13" i="1"/>
  <c r="Q17" i="1"/>
  <c r="T11" i="1"/>
  <c r="U8" i="1"/>
  <c r="U11" i="1"/>
  <c r="S17" i="1"/>
  <c r="D9" i="1"/>
  <c r="V9" i="1" s="1"/>
  <c r="S21" i="1"/>
  <c r="R17" i="1"/>
  <c r="R21" i="1"/>
  <c r="N6" i="1"/>
  <c r="N9" i="1"/>
  <c r="O6" i="1"/>
  <c r="O9" i="1"/>
  <c r="Y13" i="1" l="1"/>
  <c r="V21" i="1"/>
  <c r="U13" i="1"/>
  <c r="X25" i="1"/>
  <c r="T13" i="1"/>
  <c r="U9" i="1"/>
  <c r="W17" i="1"/>
  <c r="U6" i="1"/>
  <c r="V17" i="1"/>
  <c r="T9" i="1"/>
  <c r="X13" i="1"/>
  <c r="T6" i="1"/>
  <c r="X21" i="1"/>
  <c r="U25" i="1"/>
  <c r="U21" i="1"/>
  <c r="Y21" i="1"/>
  <c r="T25" i="1"/>
  <c r="T21" i="1"/>
  <c r="T17" i="1"/>
  <c r="U17" i="1"/>
  <c r="Y17" i="1"/>
  <c r="W21" i="1"/>
  <c r="V13" i="1"/>
  <c r="Y25" i="1"/>
  <c r="X17" i="1"/>
  <c r="V25" i="1"/>
</calcChain>
</file>

<file path=xl/sharedStrings.xml><?xml version="1.0" encoding="utf-8"?>
<sst xmlns="http://schemas.openxmlformats.org/spreadsheetml/2006/main" count="24" uniqueCount="13">
  <si>
    <t>Table 6. Total employment in R&amp;D by sector, year, occupation and sex</t>
  </si>
  <si>
    <t>Headcount</t>
  </si>
  <si>
    <t>GOV</t>
  </si>
  <si>
    <t>BES</t>
  </si>
  <si>
    <t>HES</t>
  </si>
  <si>
    <t>Total</t>
  </si>
  <si>
    <t>Full-time</t>
  </si>
  <si>
    <t>Males</t>
  </si>
  <si>
    <t>Females</t>
  </si>
  <si>
    <t>Part-Time*</t>
  </si>
  <si>
    <t>Researchers</t>
  </si>
  <si>
    <t>Technicians</t>
  </si>
  <si>
    <t>Support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</si>
</sst>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/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2" xfId="1" applyFont="1" applyBorder="1" applyAlignment="1">
      <alignment horizontal="right" vertical="center" indent="1"/>
    </xf>
    <xf numFmtId="0" fontId="2" fillId="0" borderId="3" xfId="1" applyFont="1" applyBorder="1" applyAlignment="1">
      <alignment horizontal="right" vertical="center" indent="1"/>
    </xf>
    <xf numFmtId="0" fontId="2" fillId="0" borderId="4" xfId="1" applyFont="1" applyBorder="1" applyAlignment="1">
      <alignment horizontal="right" vertical="center" indent="1"/>
    </xf>
    <xf numFmtId="0" fontId="2" fillId="0" borderId="5" xfId="1" applyFont="1" applyBorder="1" applyAlignment="1">
      <alignment horizontal="right" vertical="center" indent="1"/>
    </xf>
    <xf numFmtId="0" fontId="2" fillId="0" borderId="6" xfId="1" applyFont="1" applyBorder="1" applyAlignment="1">
      <alignment horizontal="right" vertical="center" indent="1"/>
    </xf>
    <xf numFmtId="0" fontId="2" fillId="0" borderId="7" xfId="1" applyFont="1" applyBorder="1" applyAlignment="1">
      <alignment horizontal="right" vertical="center" indent="1"/>
    </xf>
    <xf numFmtId="0" fontId="2" fillId="0" borderId="0" xfId="1" applyFont="1" applyAlignment="1">
      <alignment horizontal="right" vertical="center" indent="1"/>
    </xf>
    <xf numFmtId="0" fontId="2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 indent="1"/>
    </xf>
    <xf numFmtId="0" fontId="2" fillId="0" borderId="8" xfId="1" applyFont="1" applyBorder="1" applyAlignment="1">
      <alignment horizontal="right" vertical="center" indent="1"/>
    </xf>
    <xf numFmtId="0" fontId="2" fillId="0" borderId="9" xfId="1" applyFont="1" applyBorder="1" applyAlignment="1">
      <alignment horizontal="right" vertical="center" indent="1"/>
    </xf>
    <xf numFmtId="0" fontId="2" fillId="0" borderId="1" xfId="1" applyFont="1" applyBorder="1" applyAlignment="1">
      <alignment horizontal="right" vertical="center" indent="1"/>
    </xf>
    <xf numFmtId="0" fontId="3" fillId="0" borderId="1" xfId="1" applyFont="1" applyBorder="1" applyAlignment="1">
      <alignment horizontal="right" vertical="center" indent="1"/>
    </xf>
    <xf numFmtId="0" fontId="3" fillId="0" borderId="1" xfId="1" applyFont="1" applyBorder="1"/>
    <xf numFmtId="0" fontId="3" fillId="0" borderId="10" xfId="1" applyFont="1" applyBorder="1"/>
    <xf numFmtId="0" fontId="2" fillId="0" borderId="0" xfId="1" applyFont="1" applyAlignment="1">
      <alignment horizontal="left" vertical="center" indent="2"/>
    </xf>
    <xf numFmtId="3" fontId="2" fillId="0" borderId="7" xfId="1" applyNumberFormat="1" applyFont="1" applyBorder="1" applyAlignment="1">
      <alignment horizontal="right" vertical="center" indent="1"/>
    </xf>
    <xf numFmtId="3" fontId="2" fillId="0" borderId="0" xfId="1" applyNumberFormat="1" applyFont="1" applyAlignment="1">
      <alignment horizontal="right" vertical="center" indent="1"/>
    </xf>
    <xf numFmtId="3" fontId="2" fillId="0" borderId="8" xfId="1" applyNumberFormat="1" applyFont="1" applyBorder="1" applyAlignment="1">
      <alignment horizontal="right" vertical="center" indent="1"/>
    </xf>
    <xf numFmtId="0" fontId="3" fillId="0" borderId="0" xfId="1" applyFont="1" applyAlignment="1">
      <alignment horizontal="left" vertical="center" indent="3"/>
    </xf>
    <xf numFmtId="3" fontId="3" fillId="0" borderId="7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8" xfId="1" applyNumberFormat="1" applyFont="1" applyBorder="1" applyAlignment="1">
      <alignment horizontal="right" vertical="center" indent="1"/>
    </xf>
    <xf numFmtId="3" fontId="2" fillId="0" borderId="0" xfId="1" quotePrefix="1" applyNumberFormat="1" applyFont="1" applyAlignment="1">
      <alignment horizontal="right" vertical="center" indent="1"/>
    </xf>
    <xf numFmtId="3" fontId="2" fillId="0" borderId="7" xfId="1" quotePrefix="1" applyNumberFormat="1" applyFont="1" applyBorder="1" applyAlignment="1">
      <alignment horizontal="right" vertical="center" indent="1"/>
    </xf>
    <xf numFmtId="3" fontId="3" fillId="0" borderId="7" xfId="1" quotePrefix="1" applyNumberFormat="1" applyFont="1" applyBorder="1" applyAlignment="1">
      <alignment horizontal="right" vertical="center" indent="1"/>
    </xf>
    <xf numFmtId="0" fontId="2" fillId="0" borderId="0" xfId="1" applyFont="1" applyAlignment="1">
      <alignment horizontal="left" vertical="center" indent="1"/>
    </xf>
    <xf numFmtId="164" fontId="3" fillId="0" borderId="0" xfId="2" applyNumberFormat="1" applyFont="1" applyFill="1" applyBorder="1"/>
    <xf numFmtId="0" fontId="3" fillId="0" borderId="0" xfId="1" applyFont="1" applyAlignment="1">
      <alignment horizontal="left" vertical="center" indent="1"/>
    </xf>
    <xf numFmtId="0" fontId="3" fillId="0" borderId="6" xfId="1" applyFont="1" applyBorder="1" applyAlignment="1">
      <alignment horizontal="left" vertical="center" indent="3"/>
    </xf>
    <xf numFmtId="3" fontId="3" fillId="0" borderId="5" xfId="1" applyNumberFormat="1" applyFont="1" applyBorder="1" applyAlignment="1">
      <alignment horizontal="right" vertical="center" indent="1"/>
    </xf>
    <xf numFmtId="3" fontId="3" fillId="0" borderId="6" xfId="1" applyNumberFormat="1" applyFont="1" applyBorder="1" applyAlignment="1">
      <alignment horizontal="right" vertical="center" indent="1"/>
    </xf>
    <xf numFmtId="3" fontId="3" fillId="0" borderId="11" xfId="1" applyNumberFormat="1" applyFont="1" applyBorder="1" applyAlignment="1">
      <alignment horizontal="right" vertical="center" indent="1"/>
    </xf>
    <xf numFmtId="3" fontId="3" fillId="0" borderId="5" xfId="1" quotePrefix="1" applyNumberFormat="1" applyFont="1" applyBorder="1" applyAlignment="1">
      <alignment horizontal="right" vertical="center" indent="1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4">
    <cellStyle name="Normal" xfId="0" builtinId="0"/>
    <cellStyle name="Normal 2" xfId="3" xr:uid="{8D006869-92C5-4EFA-91F6-8907B1C13609}"/>
    <cellStyle name="Normal 5" xfId="1" xr:uid="{1A36C084-1BA8-4A5A-8BB1-843B23751EED}"/>
    <cellStyle name="Percent 2" xfId="2" xr:uid="{D5AEF7AC-CE03-4E18-B96F-9C5E4DC46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Govt_Finance\Valerie's%20Documents\R&amp;D%20IT%20SYSTEM\News%20Release\2026\News%20Release%20dataset_2019-2024.xlsm" TargetMode="External"/><Relationship Id="rId1" Type="http://schemas.openxmlformats.org/officeDocument/2006/relationships/externalLinkPath" Target="file:///P:\Govt_Finance\Valerie's%20Documents\R&amp;D%20IT%20SYSTEM\News%20Release\2026\News%20Release%20dataset_2019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rt"/>
      <sheetName val="Banner"/>
      <sheetName val="Salient Points"/>
      <sheetName val="Infograph"/>
      <sheetName val="Commentary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notes"/>
      <sheetName val="Full RnD Final_2019-2024"/>
      <sheetName val="GBARD"/>
      <sheetName val="Full_Part Time"/>
      <sheetName val="Table 5_NR095_2026"/>
    </sheetNames>
    <sheetDataSet>
      <sheetData sheetId="0">
        <row r="32">
          <cell r="A32" t="str">
            <v>Labour Costs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27">
          <cell r="Z927">
            <v>1129</v>
          </cell>
        </row>
        <row r="928">
          <cell r="Z928">
            <v>525</v>
          </cell>
        </row>
        <row r="930">
          <cell r="Z930">
            <v>382</v>
          </cell>
        </row>
        <row r="931">
          <cell r="Z931">
            <v>222</v>
          </cell>
        </row>
        <row r="932">
          <cell r="Z932">
            <v>33</v>
          </cell>
        </row>
        <row r="933">
          <cell r="Z933">
            <v>17</v>
          </cell>
        </row>
        <row r="935">
          <cell r="Z935">
            <v>5</v>
          </cell>
        </row>
        <row r="936">
          <cell r="Z936">
            <v>10</v>
          </cell>
        </row>
        <row r="937">
          <cell r="Z937">
            <v>1408</v>
          </cell>
        </row>
        <row r="938">
          <cell r="Z938">
            <v>1017</v>
          </cell>
        </row>
        <row r="940">
          <cell r="Z940">
            <v>105</v>
          </cell>
        </row>
        <row r="941">
          <cell r="Z941">
            <v>286</v>
          </cell>
        </row>
        <row r="953">
          <cell r="Z953">
            <v>148</v>
          </cell>
        </row>
        <row r="955">
          <cell r="Z955">
            <v>63</v>
          </cell>
        </row>
        <row r="956">
          <cell r="Z956">
            <v>80</v>
          </cell>
        </row>
        <row r="957">
          <cell r="Z957">
            <v>6</v>
          </cell>
        </row>
        <row r="958">
          <cell r="Z958">
            <v>5</v>
          </cell>
        </row>
        <row r="960">
          <cell r="Z960">
            <v>1</v>
          </cell>
        </row>
        <row r="961">
          <cell r="Z961">
            <v>0</v>
          </cell>
        </row>
        <row r="962">
          <cell r="Z962">
            <v>621</v>
          </cell>
        </row>
        <row r="963">
          <cell r="Z963">
            <v>367</v>
          </cell>
        </row>
        <row r="965">
          <cell r="Z965">
            <v>24</v>
          </cell>
        </row>
        <row r="966">
          <cell r="Z966">
            <v>230</v>
          </cell>
        </row>
        <row r="4462">
          <cell r="Z4462">
            <v>1369</v>
          </cell>
        </row>
        <row r="4463">
          <cell r="Z4463">
            <v>558</v>
          </cell>
        </row>
        <row r="4465">
          <cell r="Z4465">
            <v>545</v>
          </cell>
        </row>
        <row r="4466">
          <cell r="Z4466">
            <v>266</v>
          </cell>
        </row>
        <row r="4467">
          <cell r="Z4467">
            <v>55</v>
          </cell>
        </row>
        <row r="4468">
          <cell r="Z4468">
            <v>33</v>
          </cell>
        </row>
        <row r="4470">
          <cell r="Z4470">
            <v>5</v>
          </cell>
        </row>
        <row r="4471">
          <cell r="Z4471">
            <v>12</v>
          </cell>
        </row>
        <row r="4472">
          <cell r="Z4472">
            <v>1448</v>
          </cell>
        </row>
        <row r="4473">
          <cell r="Z4473">
            <v>1060</v>
          </cell>
        </row>
        <row r="4475">
          <cell r="Z4475">
            <v>109</v>
          </cell>
        </row>
        <row r="4476">
          <cell r="Z4476">
            <v>279</v>
          </cell>
        </row>
        <row r="4487">
          <cell r="Z4487">
            <v>318</v>
          </cell>
        </row>
        <row r="4488">
          <cell r="Z4488">
            <v>141</v>
          </cell>
        </row>
        <row r="4489">
          <cell r="Z4489">
            <v>177</v>
          </cell>
        </row>
        <row r="4490">
          <cell r="Z4490">
            <v>97</v>
          </cell>
        </row>
        <row r="4492">
          <cell r="Z4492">
            <v>20</v>
          </cell>
        </row>
        <row r="4493">
          <cell r="Z4493">
            <v>15</v>
          </cell>
        </row>
        <row r="4495">
          <cell r="Z4495">
            <v>1</v>
          </cell>
        </row>
        <row r="4496">
          <cell r="Z4496">
            <v>2</v>
          </cell>
        </row>
        <row r="4497">
          <cell r="Z4497">
            <v>638</v>
          </cell>
        </row>
        <row r="4498">
          <cell r="Z4498">
            <v>389</v>
          </cell>
        </row>
        <row r="4500">
          <cell r="Z4500">
            <v>27</v>
          </cell>
        </row>
        <row r="4501">
          <cell r="Z4501">
            <v>222</v>
          </cell>
        </row>
        <row r="7997">
          <cell r="Z7997">
            <v>1374</v>
          </cell>
        </row>
        <row r="7998">
          <cell r="Z7998">
            <v>572</v>
          </cell>
        </row>
        <row r="8000">
          <cell r="Z8000">
            <v>487</v>
          </cell>
        </row>
        <row r="8001">
          <cell r="Z8001">
            <v>315</v>
          </cell>
        </row>
        <row r="8002">
          <cell r="Z8002">
            <v>50</v>
          </cell>
        </row>
        <row r="8003">
          <cell r="Z8003">
            <v>34</v>
          </cell>
        </row>
        <row r="8005">
          <cell r="Z8005">
            <v>7</v>
          </cell>
        </row>
        <row r="8006">
          <cell r="Z8006">
            <v>9</v>
          </cell>
        </row>
        <row r="8007">
          <cell r="Z8007">
            <v>1544</v>
          </cell>
        </row>
        <row r="8008">
          <cell r="Z8008">
            <v>1153</v>
          </cell>
        </row>
        <row r="8010">
          <cell r="Z8010">
            <v>114</v>
          </cell>
        </row>
        <row r="8011">
          <cell r="Z8011">
            <v>277</v>
          </cell>
        </row>
        <row r="8022">
          <cell r="Z8022">
            <v>349</v>
          </cell>
        </row>
        <row r="8023">
          <cell r="Z8023">
            <v>132</v>
          </cell>
        </row>
        <row r="8025">
          <cell r="Z8025">
            <v>108</v>
          </cell>
        </row>
        <row r="8026">
          <cell r="Z8026">
            <v>109</v>
          </cell>
        </row>
        <row r="8027">
          <cell r="Z8027">
            <v>13</v>
          </cell>
        </row>
        <row r="8028">
          <cell r="Z8028">
            <v>11</v>
          </cell>
        </row>
        <row r="8030">
          <cell r="Z8030">
            <v>1</v>
          </cell>
        </row>
        <row r="8031">
          <cell r="Z8031">
            <v>1</v>
          </cell>
        </row>
        <row r="8032">
          <cell r="Z8032">
            <v>681</v>
          </cell>
        </row>
        <row r="8033">
          <cell r="Z8033">
            <v>433</v>
          </cell>
        </row>
        <row r="8035">
          <cell r="Z8035">
            <v>30</v>
          </cell>
        </row>
        <row r="8036">
          <cell r="Z8036">
            <v>218</v>
          </cell>
        </row>
        <row r="11532">
          <cell r="Z11532">
            <v>1528</v>
          </cell>
        </row>
        <row r="11533">
          <cell r="Z11533">
            <v>695</v>
          </cell>
        </row>
        <row r="11535">
          <cell r="Z11535">
            <v>508</v>
          </cell>
        </row>
        <row r="11536">
          <cell r="Z11536">
            <v>325</v>
          </cell>
        </row>
        <row r="11537">
          <cell r="Z11537">
            <v>61</v>
          </cell>
        </row>
        <row r="11538">
          <cell r="Z11538">
            <v>44</v>
          </cell>
        </row>
        <row r="11540">
          <cell r="Z11540">
            <v>7</v>
          </cell>
        </row>
        <row r="11541">
          <cell r="Z11541">
            <v>10</v>
          </cell>
        </row>
        <row r="11542">
          <cell r="Z11542">
            <v>1664</v>
          </cell>
        </row>
        <row r="11543">
          <cell r="Z11543">
            <v>1222</v>
          </cell>
        </row>
        <row r="11545">
          <cell r="Z11545">
            <v>119</v>
          </cell>
        </row>
        <row r="11546">
          <cell r="Z11546">
            <v>323</v>
          </cell>
        </row>
        <row r="11557">
          <cell r="Z11557">
            <v>378</v>
          </cell>
        </row>
        <row r="11558">
          <cell r="Z11558">
            <v>163</v>
          </cell>
        </row>
        <row r="11560">
          <cell r="Z11560">
            <v>105</v>
          </cell>
        </row>
        <row r="11561">
          <cell r="Z11561">
            <v>110</v>
          </cell>
        </row>
        <row r="11562">
          <cell r="Z11562">
            <v>19</v>
          </cell>
        </row>
        <row r="11563">
          <cell r="Z11563">
            <v>17</v>
          </cell>
        </row>
        <row r="11565">
          <cell r="Z11565">
            <v>1</v>
          </cell>
        </row>
        <row r="11566">
          <cell r="Z11566">
            <v>1</v>
          </cell>
        </row>
        <row r="11567">
          <cell r="Z11567">
            <v>766</v>
          </cell>
        </row>
        <row r="11568">
          <cell r="Z11568">
            <v>473</v>
          </cell>
        </row>
        <row r="11570">
          <cell r="Z11570">
            <v>35</v>
          </cell>
        </row>
        <row r="11571">
          <cell r="Z11571">
            <v>258</v>
          </cell>
        </row>
        <row r="15067">
          <cell r="Z15067">
            <v>1635</v>
          </cell>
        </row>
        <row r="15068">
          <cell r="Z15068">
            <v>676</v>
          </cell>
        </row>
        <row r="15070">
          <cell r="Z15070">
            <v>543</v>
          </cell>
        </row>
        <row r="15071">
          <cell r="Z15071">
            <v>416</v>
          </cell>
        </row>
        <row r="15072">
          <cell r="Z15072">
            <v>80</v>
          </cell>
        </row>
        <row r="15073">
          <cell r="Z15073">
            <v>64</v>
          </cell>
        </row>
        <row r="15075">
          <cell r="Z15075">
            <v>6</v>
          </cell>
        </row>
        <row r="15076">
          <cell r="Z15076">
            <v>10</v>
          </cell>
        </row>
        <row r="15077">
          <cell r="Z15077">
            <v>1737</v>
          </cell>
        </row>
        <row r="15078">
          <cell r="Z15078">
            <v>1283</v>
          </cell>
        </row>
        <row r="15080">
          <cell r="Z15080">
            <v>126</v>
          </cell>
        </row>
        <row r="15081">
          <cell r="Z15081">
            <v>328</v>
          </cell>
        </row>
        <row r="15092">
          <cell r="Z15092">
            <v>424</v>
          </cell>
        </row>
        <row r="15093">
          <cell r="Z15093">
            <v>172</v>
          </cell>
        </row>
        <row r="15095">
          <cell r="Z15095">
            <v>101</v>
          </cell>
        </row>
        <row r="15096">
          <cell r="Z15096">
            <v>151</v>
          </cell>
        </row>
        <row r="15097">
          <cell r="Z15097">
            <v>24</v>
          </cell>
        </row>
        <row r="15098">
          <cell r="Z15098">
            <v>23</v>
          </cell>
        </row>
        <row r="15100">
          <cell r="Z15100">
            <v>0</v>
          </cell>
        </row>
        <row r="15101">
          <cell r="Z15101">
            <v>1</v>
          </cell>
        </row>
        <row r="15102">
          <cell r="Z15102">
            <v>831</v>
          </cell>
        </row>
        <row r="15103">
          <cell r="Z15103">
            <v>533</v>
          </cell>
        </row>
        <row r="15105">
          <cell r="Z15105">
            <v>37</v>
          </cell>
        </row>
        <row r="15106">
          <cell r="Z15106">
            <v>261</v>
          </cell>
        </row>
        <row r="18602">
          <cell r="Z18602">
            <v>1864</v>
          </cell>
        </row>
        <row r="18603">
          <cell r="Z18603">
            <v>855</v>
          </cell>
        </row>
        <row r="18605">
          <cell r="Z18605">
            <v>574</v>
          </cell>
        </row>
        <row r="18606">
          <cell r="Z18606">
            <v>435</v>
          </cell>
        </row>
        <row r="18607">
          <cell r="Z18607">
            <v>96</v>
          </cell>
        </row>
        <row r="18608">
          <cell r="Z18608">
            <v>70</v>
          </cell>
        </row>
        <row r="18610">
          <cell r="Z18610">
            <v>1</v>
          </cell>
        </row>
        <row r="18611">
          <cell r="Z18611">
            <v>25</v>
          </cell>
        </row>
        <row r="18612">
          <cell r="Z18612">
            <v>1800</v>
          </cell>
        </row>
        <row r="18613">
          <cell r="Z18613">
            <v>1326</v>
          </cell>
        </row>
        <row r="18615">
          <cell r="Z18615">
            <v>122</v>
          </cell>
        </row>
        <row r="18616">
          <cell r="Z18616">
            <v>352</v>
          </cell>
        </row>
        <row r="18627">
          <cell r="Z18627">
            <v>466</v>
          </cell>
        </row>
        <row r="18628">
          <cell r="Z18628">
            <v>187</v>
          </cell>
        </row>
        <row r="18630">
          <cell r="Z18630">
            <v>120</v>
          </cell>
        </row>
        <row r="18631">
          <cell r="Z18631">
            <v>159</v>
          </cell>
        </row>
        <row r="18632">
          <cell r="Z18632">
            <v>24</v>
          </cell>
        </row>
        <row r="18633">
          <cell r="Z18633">
            <v>21</v>
          </cell>
        </row>
        <row r="18635">
          <cell r="Z18635">
            <v>0</v>
          </cell>
        </row>
        <row r="18636">
          <cell r="Z18636">
            <v>3</v>
          </cell>
        </row>
        <row r="18637">
          <cell r="Z18637">
            <v>862</v>
          </cell>
        </row>
        <row r="18638">
          <cell r="Z18638">
            <v>548</v>
          </cell>
        </row>
        <row r="18640">
          <cell r="Z18640">
            <v>36</v>
          </cell>
        </row>
        <row r="18641">
          <cell r="Z18641">
            <v>278</v>
          </cell>
        </row>
      </sheetData>
      <sheetData sheetId="15"/>
      <sheetData sheetId="16">
        <row r="4">
          <cell r="Z4">
            <v>49</v>
          </cell>
          <cell r="AA4">
            <v>161</v>
          </cell>
          <cell r="BA4">
            <v>28</v>
          </cell>
          <cell r="BB4">
            <v>134</v>
          </cell>
          <cell r="CA4">
            <v>22</v>
          </cell>
          <cell r="CB4">
            <v>124</v>
          </cell>
          <cell r="DB4">
            <v>20</v>
          </cell>
          <cell r="DC4">
            <v>150</v>
          </cell>
          <cell r="DX4">
            <v>20</v>
          </cell>
          <cell r="DY4">
            <v>114</v>
          </cell>
          <cell r="EN4">
            <v>11</v>
          </cell>
          <cell r="EO4">
            <v>96</v>
          </cell>
        </row>
        <row r="5">
          <cell r="Z5">
            <v>15</v>
          </cell>
          <cell r="AA5">
            <v>98</v>
          </cell>
          <cell r="BA5">
            <v>8</v>
          </cell>
          <cell r="BB5">
            <v>96</v>
          </cell>
          <cell r="CA5">
            <v>12</v>
          </cell>
          <cell r="CB5">
            <v>84</v>
          </cell>
          <cell r="DB5">
            <v>9</v>
          </cell>
          <cell r="DC5">
            <v>68</v>
          </cell>
          <cell r="DX5">
            <v>7</v>
          </cell>
          <cell r="DY5">
            <v>56</v>
          </cell>
          <cell r="EN5">
            <v>1</v>
          </cell>
          <cell r="EO5">
            <v>52</v>
          </cell>
        </row>
        <row r="7">
          <cell r="Z7">
            <v>23</v>
          </cell>
          <cell r="AA7">
            <v>777</v>
          </cell>
          <cell r="BA7">
            <v>28</v>
          </cell>
          <cell r="BB7">
            <v>772</v>
          </cell>
          <cell r="CA7">
            <v>20</v>
          </cell>
          <cell r="CB7">
            <v>774</v>
          </cell>
          <cell r="DB7">
            <v>17</v>
          </cell>
          <cell r="DC7">
            <v>713</v>
          </cell>
          <cell r="DX7">
            <v>15</v>
          </cell>
          <cell r="DY7">
            <v>696</v>
          </cell>
          <cell r="EN7">
            <v>16</v>
          </cell>
          <cell r="EO7">
            <v>691</v>
          </cell>
        </row>
        <row r="8">
          <cell r="Z8">
            <v>9</v>
          </cell>
          <cell r="AA8">
            <v>764</v>
          </cell>
          <cell r="BA8">
            <v>16</v>
          </cell>
          <cell r="BB8">
            <v>735</v>
          </cell>
          <cell r="CA8">
            <v>7</v>
          </cell>
          <cell r="CB8">
            <v>682</v>
          </cell>
          <cell r="DB8">
            <v>4</v>
          </cell>
          <cell r="DC8">
            <v>613</v>
          </cell>
          <cell r="DX8">
            <v>13</v>
          </cell>
          <cell r="DY8">
            <v>582</v>
          </cell>
          <cell r="EN8">
            <v>5</v>
          </cell>
          <cell r="EO8">
            <v>569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2010-875C-484B-8F16-F310D924092E}">
  <dimension ref="A1:Z27"/>
  <sheetViews>
    <sheetView tabSelected="1" zoomScaleNormal="100" workbookViewId="0">
      <selection activeCell="A43" sqref="A43"/>
    </sheetView>
  </sheetViews>
  <sheetFormatPr defaultColWidth="9.140625" defaultRowHeight="12" x14ac:dyDescent="0.2"/>
  <cols>
    <col min="1" max="1" width="17.85546875" style="2" customWidth="1"/>
    <col min="2" max="23" width="9.28515625" style="2" customWidth="1"/>
    <col min="24" max="264" width="9.140625" style="2"/>
    <col min="265" max="265" width="17.85546875" style="2" customWidth="1"/>
    <col min="266" max="280" width="9.28515625" style="2" customWidth="1"/>
    <col min="281" max="520" width="9.140625" style="2"/>
    <col min="521" max="521" width="17.85546875" style="2" customWidth="1"/>
    <col min="522" max="536" width="9.28515625" style="2" customWidth="1"/>
    <col min="537" max="776" width="9.140625" style="2"/>
    <col min="777" max="777" width="17.85546875" style="2" customWidth="1"/>
    <col min="778" max="792" width="9.28515625" style="2" customWidth="1"/>
    <col min="793" max="1032" width="9.140625" style="2"/>
    <col min="1033" max="1033" width="17.85546875" style="2" customWidth="1"/>
    <col min="1034" max="1048" width="9.28515625" style="2" customWidth="1"/>
    <col min="1049" max="1288" width="9.140625" style="2"/>
    <col min="1289" max="1289" width="17.85546875" style="2" customWidth="1"/>
    <col min="1290" max="1304" width="9.28515625" style="2" customWidth="1"/>
    <col min="1305" max="1544" width="9.140625" style="2"/>
    <col min="1545" max="1545" width="17.85546875" style="2" customWidth="1"/>
    <col min="1546" max="1560" width="9.28515625" style="2" customWidth="1"/>
    <col min="1561" max="1800" width="9.140625" style="2"/>
    <col min="1801" max="1801" width="17.85546875" style="2" customWidth="1"/>
    <col min="1802" max="1816" width="9.28515625" style="2" customWidth="1"/>
    <col min="1817" max="2056" width="9.140625" style="2"/>
    <col min="2057" max="2057" width="17.85546875" style="2" customWidth="1"/>
    <col min="2058" max="2072" width="9.28515625" style="2" customWidth="1"/>
    <col min="2073" max="2312" width="9.140625" style="2"/>
    <col min="2313" max="2313" width="17.85546875" style="2" customWidth="1"/>
    <col min="2314" max="2328" width="9.28515625" style="2" customWidth="1"/>
    <col min="2329" max="2568" width="9.140625" style="2"/>
    <col min="2569" max="2569" width="17.85546875" style="2" customWidth="1"/>
    <col min="2570" max="2584" width="9.28515625" style="2" customWidth="1"/>
    <col min="2585" max="2824" width="9.140625" style="2"/>
    <col min="2825" max="2825" width="17.85546875" style="2" customWidth="1"/>
    <col min="2826" max="2840" width="9.28515625" style="2" customWidth="1"/>
    <col min="2841" max="3080" width="9.140625" style="2"/>
    <col min="3081" max="3081" width="17.85546875" style="2" customWidth="1"/>
    <col min="3082" max="3096" width="9.28515625" style="2" customWidth="1"/>
    <col min="3097" max="3336" width="9.140625" style="2"/>
    <col min="3337" max="3337" width="17.85546875" style="2" customWidth="1"/>
    <col min="3338" max="3352" width="9.28515625" style="2" customWidth="1"/>
    <col min="3353" max="3592" width="9.140625" style="2"/>
    <col min="3593" max="3593" width="17.85546875" style="2" customWidth="1"/>
    <col min="3594" max="3608" width="9.28515625" style="2" customWidth="1"/>
    <col min="3609" max="3848" width="9.140625" style="2"/>
    <col min="3849" max="3849" width="17.85546875" style="2" customWidth="1"/>
    <col min="3850" max="3864" width="9.28515625" style="2" customWidth="1"/>
    <col min="3865" max="4104" width="9.140625" style="2"/>
    <col min="4105" max="4105" width="17.85546875" style="2" customWidth="1"/>
    <col min="4106" max="4120" width="9.28515625" style="2" customWidth="1"/>
    <col min="4121" max="4360" width="9.140625" style="2"/>
    <col min="4361" max="4361" width="17.85546875" style="2" customWidth="1"/>
    <col min="4362" max="4376" width="9.28515625" style="2" customWidth="1"/>
    <col min="4377" max="4616" width="9.140625" style="2"/>
    <col min="4617" max="4617" width="17.85546875" style="2" customWidth="1"/>
    <col min="4618" max="4632" width="9.28515625" style="2" customWidth="1"/>
    <col min="4633" max="4872" width="9.140625" style="2"/>
    <col min="4873" max="4873" width="17.85546875" style="2" customWidth="1"/>
    <col min="4874" max="4888" width="9.28515625" style="2" customWidth="1"/>
    <col min="4889" max="5128" width="9.140625" style="2"/>
    <col min="5129" max="5129" width="17.85546875" style="2" customWidth="1"/>
    <col min="5130" max="5144" width="9.28515625" style="2" customWidth="1"/>
    <col min="5145" max="5384" width="9.140625" style="2"/>
    <col min="5385" max="5385" width="17.85546875" style="2" customWidth="1"/>
    <col min="5386" max="5400" width="9.28515625" style="2" customWidth="1"/>
    <col min="5401" max="5640" width="9.140625" style="2"/>
    <col min="5641" max="5641" width="17.85546875" style="2" customWidth="1"/>
    <col min="5642" max="5656" width="9.28515625" style="2" customWidth="1"/>
    <col min="5657" max="5896" width="9.140625" style="2"/>
    <col min="5897" max="5897" width="17.85546875" style="2" customWidth="1"/>
    <col min="5898" max="5912" width="9.28515625" style="2" customWidth="1"/>
    <col min="5913" max="6152" width="9.140625" style="2"/>
    <col min="6153" max="6153" width="17.85546875" style="2" customWidth="1"/>
    <col min="6154" max="6168" width="9.28515625" style="2" customWidth="1"/>
    <col min="6169" max="6408" width="9.140625" style="2"/>
    <col min="6409" max="6409" width="17.85546875" style="2" customWidth="1"/>
    <col min="6410" max="6424" width="9.28515625" style="2" customWidth="1"/>
    <col min="6425" max="6664" width="9.140625" style="2"/>
    <col min="6665" max="6665" width="17.85546875" style="2" customWidth="1"/>
    <col min="6666" max="6680" width="9.28515625" style="2" customWidth="1"/>
    <col min="6681" max="6920" width="9.140625" style="2"/>
    <col min="6921" max="6921" width="17.85546875" style="2" customWidth="1"/>
    <col min="6922" max="6936" width="9.28515625" style="2" customWidth="1"/>
    <col min="6937" max="7176" width="9.140625" style="2"/>
    <col min="7177" max="7177" width="17.85546875" style="2" customWidth="1"/>
    <col min="7178" max="7192" width="9.28515625" style="2" customWidth="1"/>
    <col min="7193" max="7432" width="9.140625" style="2"/>
    <col min="7433" max="7433" width="17.85546875" style="2" customWidth="1"/>
    <col min="7434" max="7448" width="9.28515625" style="2" customWidth="1"/>
    <col min="7449" max="7688" width="9.140625" style="2"/>
    <col min="7689" max="7689" width="17.85546875" style="2" customWidth="1"/>
    <col min="7690" max="7704" width="9.28515625" style="2" customWidth="1"/>
    <col min="7705" max="7944" width="9.140625" style="2"/>
    <col min="7945" max="7945" width="17.85546875" style="2" customWidth="1"/>
    <col min="7946" max="7960" width="9.28515625" style="2" customWidth="1"/>
    <col min="7961" max="8200" width="9.140625" style="2"/>
    <col min="8201" max="8201" width="17.85546875" style="2" customWidth="1"/>
    <col min="8202" max="8216" width="9.28515625" style="2" customWidth="1"/>
    <col min="8217" max="8456" width="9.140625" style="2"/>
    <col min="8457" max="8457" width="17.85546875" style="2" customWidth="1"/>
    <col min="8458" max="8472" width="9.28515625" style="2" customWidth="1"/>
    <col min="8473" max="8712" width="9.140625" style="2"/>
    <col min="8713" max="8713" width="17.85546875" style="2" customWidth="1"/>
    <col min="8714" max="8728" width="9.28515625" style="2" customWidth="1"/>
    <col min="8729" max="8968" width="9.140625" style="2"/>
    <col min="8969" max="8969" width="17.85546875" style="2" customWidth="1"/>
    <col min="8970" max="8984" width="9.28515625" style="2" customWidth="1"/>
    <col min="8985" max="9224" width="9.140625" style="2"/>
    <col min="9225" max="9225" width="17.85546875" style="2" customWidth="1"/>
    <col min="9226" max="9240" width="9.28515625" style="2" customWidth="1"/>
    <col min="9241" max="9480" width="9.140625" style="2"/>
    <col min="9481" max="9481" width="17.85546875" style="2" customWidth="1"/>
    <col min="9482" max="9496" width="9.28515625" style="2" customWidth="1"/>
    <col min="9497" max="9736" width="9.140625" style="2"/>
    <col min="9737" max="9737" width="17.85546875" style="2" customWidth="1"/>
    <col min="9738" max="9752" width="9.28515625" style="2" customWidth="1"/>
    <col min="9753" max="9992" width="9.140625" style="2"/>
    <col min="9993" max="9993" width="17.85546875" style="2" customWidth="1"/>
    <col min="9994" max="10008" width="9.28515625" style="2" customWidth="1"/>
    <col min="10009" max="10248" width="9.140625" style="2"/>
    <col min="10249" max="10249" width="17.85546875" style="2" customWidth="1"/>
    <col min="10250" max="10264" width="9.28515625" style="2" customWidth="1"/>
    <col min="10265" max="10504" width="9.140625" style="2"/>
    <col min="10505" max="10505" width="17.85546875" style="2" customWidth="1"/>
    <col min="10506" max="10520" width="9.28515625" style="2" customWidth="1"/>
    <col min="10521" max="10760" width="9.140625" style="2"/>
    <col min="10761" max="10761" width="17.85546875" style="2" customWidth="1"/>
    <col min="10762" max="10776" width="9.28515625" style="2" customWidth="1"/>
    <col min="10777" max="11016" width="9.140625" style="2"/>
    <col min="11017" max="11017" width="17.85546875" style="2" customWidth="1"/>
    <col min="11018" max="11032" width="9.28515625" style="2" customWidth="1"/>
    <col min="11033" max="11272" width="9.140625" style="2"/>
    <col min="11273" max="11273" width="17.85546875" style="2" customWidth="1"/>
    <col min="11274" max="11288" width="9.28515625" style="2" customWidth="1"/>
    <col min="11289" max="11528" width="9.140625" style="2"/>
    <col min="11529" max="11529" width="17.85546875" style="2" customWidth="1"/>
    <col min="11530" max="11544" width="9.28515625" style="2" customWidth="1"/>
    <col min="11545" max="11784" width="9.140625" style="2"/>
    <col min="11785" max="11785" width="17.85546875" style="2" customWidth="1"/>
    <col min="11786" max="11800" width="9.28515625" style="2" customWidth="1"/>
    <col min="11801" max="12040" width="9.140625" style="2"/>
    <col min="12041" max="12041" width="17.85546875" style="2" customWidth="1"/>
    <col min="12042" max="12056" width="9.28515625" style="2" customWidth="1"/>
    <col min="12057" max="12296" width="9.140625" style="2"/>
    <col min="12297" max="12297" width="17.85546875" style="2" customWidth="1"/>
    <col min="12298" max="12312" width="9.28515625" style="2" customWidth="1"/>
    <col min="12313" max="12552" width="9.140625" style="2"/>
    <col min="12553" max="12553" width="17.85546875" style="2" customWidth="1"/>
    <col min="12554" max="12568" width="9.28515625" style="2" customWidth="1"/>
    <col min="12569" max="12808" width="9.140625" style="2"/>
    <col min="12809" max="12809" width="17.85546875" style="2" customWidth="1"/>
    <col min="12810" max="12824" width="9.28515625" style="2" customWidth="1"/>
    <col min="12825" max="13064" width="9.140625" style="2"/>
    <col min="13065" max="13065" width="17.85546875" style="2" customWidth="1"/>
    <col min="13066" max="13080" width="9.28515625" style="2" customWidth="1"/>
    <col min="13081" max="13320" width="9.140625" style="2"/>
    <col min="13321" max="13321" width="17.85546875" style="2" customWidth="1"/>
    <col min="13322" max="13336" width="9.28515625" style="2" customWidth="1"/>
    <col min="13337" max="13576" width="9.140625" style="2"/>
    <col min="13577" max="13577" width="17.85546875" style="2" customWidth="1"/>
    <col min="13578" max="13592" width="9.28515625" style="2" customWidth="1"/>
    <col min="13593" max="13832" width="9.140625" style="2"/>
    <col min="13833" max="13833" width="17.85546875" style="2" customWidth="1"/>
    <col min="13834" max="13848" width="9.28515625" style="2" customWidth="1"/>
    <col min="13849" max="14088" width="9.140625" style="2"/>
    <col min="14089" max="14089" width="17.85546875" style="2" customWidth="1"/>
    <col min="14090" max="14104" width="9.28515625" style="2" customWidth="1"/>
    <col min="14105" max="14344" width="9.140625" style="2"/>
    <col min="14345" max="14345" width="17.85546875" style="2" customWidth="1"/>
    <col min="14346" max="14360" width="9.28515625" style="2" customWidth="1"/>
    <col min="14361" max="14600" width="9.140625" style="2"/>
    <col min="14601" max="14601" width="17.85546875" style="2" customWidth="1"/>
    <col min="14602" max="14616" width="9.28515625" style="2" customWidth="1"/>
    <col min="14617" max="14856" width="9.140625" style="2"/>
    <col min="14857" max="14857" width="17.85546875" style="2" customWidth="1"/>
    <col min="14858" max="14872" width="9.28515625" style="2" customWidth="1"/>
    <col min="14873" max="15112" width="9.140625" style="2"/>
    <col min="15113" max="15113" width="17.85546875" style="2" customWidth="1"/>
    <col min="15114" max="15128" width="9.28515625" style="2" customWidth="1"/>
    <col min="15129" max="15368" width="9.140625" style="2"/>
    <col min="15369" max="15369" width="17.85546875" style="2" customWidth="1"/>
    <col min="15370" max="15384" width="9.28515625" style="2" customWidth="1"/>
    <col min="15385" max="15624" width="9.140625" style="2"/>
    <col min="15625" max="15625" width="17.85546875" style="2" customWidth="1"/>
    <col min="15626" max="15640" width="9.28515625" style="2" customWidth="1"/>
    <col min="15641" max="15880" width="9.140625" style="2"/>
    <col min="15881" max="15881" width="17.85546875" style="2" customWidth="1"/>
    <col min="15882" max="15896" width="9.28515625" style="2" customWidth="1"/>
    <col min="15897" max="16136" width="9.140625" style="2"/>
    <col min="16137" max="16137" width="17.85546875" style="2" customWidth="1"/>
    <col min="16138" max="16152" width="9.28515625" style="2" customWidth="1"/>
    <col min="16153" max="16384" width="9.140625" style="2"/>
  </cols>
  <sheetData>
    <row r="1" spans="1:26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"/>
    </row>
    <row r="2" spans="1:26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X2" s="3"/>
      <c r="Y2" s="3" t="s">
        <v>1</v>
      </c>
    </row>
    <row r="3" spans="1:26" s="5" customFormat="1" ht="28.5" customHeight="1" x14ac:dyDescent="0.25">
      <c r="A3" s="4"/>
      <c r="B3" s="42" t="s">
        <v>2</v>
      </c>
      <c r="C3" s="43"/>
      <c r="D3" s="43"/>
      <c r="E3" s="43"/>
      <c r="F3" s="43"/>
      <c r="G3" s="44"/>
      <c r="H3" s="42" t="s">
        <v>3</v>
      </c>
      <c r="I3" s="43"/>
      <c r="J3" s="43"/>
      <c r="K3" s="43"/>
      <c r="L3" s="43"/>
      <c r="M3" s="44"/>
      <c r="N3" s="42" t="s">
        <v>4</v>
      </c>
      <c r="O3" s="43"/>
      <c r="P3" s="43"/>
      <c r="Q3" s="43"/>
      <c r="R3" s="43"/>
      <c r="S3" s="43"/>
      <c r="T3" s="45" t="s">
        <v>5</v>
      </c>
      <c r="U3" s="46"/>
      <c r="V3" s="46"/>
      <c r="W3" s="46"/>
      <c r="X3" s="46"/>
      <c r="Y3" s="47"/>
    </row>
    <row r="4" spans="1:26" s="5" customFormat="1" ht="20.100000000000001" customHeight="1" x14ac:dyDescent="0.25">
      <c r="B4" s="6">
        <v>2019</v>
      </c>
      <c r="C4" s="7">
        <v>2020</v>
      </c>
      <c r="D4" s="7">
        <v>2021</v>
      </c>
      <c r="E4" s="7">
        <v>2022</v>
      </c>
      <c r="F4" s="7">
        <v>2023</v>
      </c>
      <c r="G4" s="7">
        <v>2024</v>
      </c>
      <c r="H4" s="6">
        <v>2019</v>
      </c>
      <c r="I4" s="7">
        <v>2020</v>
      </c>
      <c r="J4" s="7">
        <v>2021</v>
      </c>
      <c r="K4" s="7">
        <v>2022</v>
      </c>
      <c r="L4" s="7">
        <v>2023</v>
      </c>
      <c r="M4" s="8">
        <v>2024</v>
      </c>
      <c r="N4" s="9">
        <v>2019</v>
      </c>
      <c r="O4" s="10">
        <v>2020</v>
      </c>
      <c r="P4" s="10">
        <v>2021</v>
      </c>
      <c r="Q4" s="10">
        <v>2022</v>
      </c>
      <c r="R4" s="10">
        <v>2023</v>
      </c>
      <c r="S4" s="10">
        <v>2024</v>
      </c>
      <c r="T4" s="11">
        <v>2019</v>
      </c>
      <c r="U4" s="12">
        <v>2020</v>
      </c>
      <c r="V4" s="12">
        <v>2021</v>
      </c>
      <c r="W4" s="12">
        <v>2022</v>
      </c>
      <c r="X4" s="13">
        <v>2023</v>
      </c>
      <c r="Y4" s="14">
        <v>2024</v>
      </c>
    </row>
    <row r="5" spans="1:26" ht="5.0999999999999996" customHeight="1" x14ac:dyDescent="0.2">
      <c r="B5" s="11"/>
      <c r="C5" s="12"/>
      <c r="D5" s="15"/>
      <c r="E5" s="12"/>
      <c r="F5" s="12"/>
      <c r="G5" s="12"/>
      <c r="H5" s="11"/>
      <c r="I5" s="12"/>
      <c r="J5" s="12"/>
      <c r="K5" s="12"/>
      <c r="L5" s="12"/>
      <c r="M5" s="16"/>
      <c r="N5" s="11"/>
      <c r="O5" s="12"/>
      <c r="P5" s="12"/>
      <c r="Q5" s="12"/>
      <c r="R5" s="12"/>
      <c r="S5" s="16"/>
      <c r="T5" s="17"/>
      <c r="U5" s="18"/>
      <c r="V5" s="19"/>
      <c r="W5" s="19"/>
      <c r="X5" s="20"/>
      <c r="Y5" s="21"/>
    </row>
    <row r="6" spans="1:26" s="3" customFormat="1" ht="15.95" customHeight="1" x14ac:dyDescent="0.2">
      <c r="A6" s="22" t="s">
        <v>6</v>
      </c>
      <c r="B6" s="23">
        <f>B7+B8</f>
        <v>12</v>
      </c>
      <c r="C6" s="24">
        <f>C7+C8</f>
        <v>27</v>
      </c>
      <c r="D6" s="24">
        <f t="shared" ref="D6:S6" si="0">D7+D8</f>
        <v>29</v>
      </c>
      <c r="E6" s="24">
        <f t="shared" si="0"/>
        <v>34</v>
      </c>
      <c r="F6" s="24">
        <f t="shared" si="0"/>
        <v>36</v>
      </c>
      <c r="G6" s="24">
        <f t="shared" si="0"/>
        <v>64</v>
      </c>
      <c r="H6" s="23">
        <f t="shared" si="0"/>
        <v>872</v>
      </c>
      <c r="I6" s="24">
        <f t="shared" si="0"/>
        <v>1049</v>
      </c>
      <c r="J6" s="24">
        <f t="shared" si="0"/>
        <v>1032</v>
      </c>
      <c r="K6" s="24">
        <f t="shared" si="0"/>
        <v>1199</v>
      </c>
      <c r="L6" s="24">
        <f t="shared" si="0"/>
        <v>1235</v>
      </c>
      <c r="M6" s="24">
        <f t="shared" si="0"/>
        <v>1289</v>
      </c>
      <c r="N6" s="23">
        <f>N7+N8</f>
        <v>148</v>
      </c>
      <c r="O6" s="24">
        <f>O7+O8</f>
        <v>170</v>
      </c>
      <c r="P6" s="24">
        <f t="shared" si="0"/>
        <v>218</v>
      </c>
      <c r="Q6" s="24">
        <f t="shared" si="0"/>
        <v>208</v>
      </c>
      <c r="R6" s="24">
        <f t="shared" si="0"/>
        <v>230</v>
      </c>
      <c r="S6" s="25">
        <f t="shared" si="0"/>
        <v>259</v>
      </c>
      <c r="T6" s="23">
        <f t="shared" ref="T6:Y14" si="1">N6+H6+B6</f>
        <v>1032</v>
      </c>
      <c r="U6" s="24">
        <f t="shared" si="1"/>
        <v>1246</v>
      </c>
      <c r="V6" s="24">
        <f t="shared" si="1"/>
        <v>1279</v>
      </c>
      <c r="W6" s="24">
        <f t="shared" si="1"/>
        <v>1441</v>
      </c>
      <c r="X6" s="24">
        <f t="shared" si="1"/>
        <v>1501</v>
      </c>
      <c r="Y6" s="25">
        <f t="shared" si="1"/>
        <v>1612</v>
      </c>
    </row>
    <row r="7" spans="1:26" ht="15.95" customHeight="1" x14ac:dyDescent="0.2">
      <c r="A7" s="26" t="s">
        <v>7</v>
      </c>
      <c r="B7" s="27">
        <f>'[2]Full_Part Time'!EN4</f>
        <v>11</v>
      </c>
      <c r="C7" s="28">
        <f>'[2]Full_Part Time'!DX4</f>
        <v>20</v>
      </c>
      <c r="D7" s="28">
        <f>'[2]Full_Part Time'!DB4</f>
        <v>20</v>
      </c>
      <c r="E7" s="28">
        <f>'[2]Full_Part Time'!CA4</f>
        <v>22</v>
      </c>
      <c r="F7" s="28">
        <f>'[2]Full_Part Time'!BA4</f>
        <v>28</v>
      </c>
      <c r="G7" s="28">
        <f>'[2]Full_Part Time'!Z4</f>
        <v>49</v>
      </c>
      <c r="H7" s="27">
        <v>655</v>
      </c>
      <c r="I7" s="28">
        <v>818</v>
      </c>
      <c r="J7" s="28">
        <v>786</v>
      </c>
      <c r="K7" s="28">
        <v>909</v>
      </c>
      <c r="L7" s="28">
        <v>921</v>
      </c>
      <c r="M7" s="29">
        <v>970</v>
      </c>
      <c r="N7" s="27">
        <f>'[2]Full_Part Time'!EO4</f>
        <v>96</v>
      </c>
      <c r="O7" s="28">
        <f>'[2]Full_Part Time'!DY4</f>
        <v>114</v>
      </c>
      <c r="P7" s="28">
        <f>'[2]Full_Part Time'!DC4</f>
        <v>150</v>
      </c>
      <c r="Q7" s="28">
        <f>'[2]Full_Part Time'!CB4</f>
        <v>124</v>
      </c>
      <c r="R7" s="28">
        <f>'[2]Full_Part Time'!BB4</f>
        <v>134</v>
      </c>
      <c r="S7" s="29">
        <f>'[2]Full_Part Time'!AA4</f>
        <v>161</v>
      </c>
      <c r="T7" s="27">
        <f t="shared" si="1"/>
        <v>762</v>
      </c>
      <c r="U7" s="28">
        <f t="shared" si="1"/>
        <v>952</v>
      </c>
      <c r="V7" s="28">
        <f t="shared" si="1"/>
        <v>956</v>
      </c>
      <c r="W7" s="28">
        <f t="shared" si="1"/>
        <v>1055</v>
      </c>
      <c r="X7" s="28">
        <f t="shared" si="1"/>
        <v>1083</v>
      </c>
      <c r="Y7" s="29">
        <f t="shared" si="1"/>
        <v>1180</v>
      </c>
    </row>
    <row r="8" spans="1:26" ht="15.95" customHeight="1" x14ac:dyDescent="0.2">
      <c r="A8" s="26" t="s">
        <v>8</v>
      </c>
      <c r="B8" s="27">
        <f>'[2]Full_Part Time'!EN5</f>
        <v>1</v>
      </c>
      <c r="C8" s="28">
        <f>'[2]Full_Part Time'!DX5</f>
        <v>7</v>
      </c>
      <c r="D8" s="28">
        <f>'[2]Full_Part Time'!DB5</f>
        <v>9</v>
      </c>
      <c r="E8" s="28">
        <f>'[2]Full_Part Time'!CA5</f>
        <v>12</v>
      </c>
      <c r="F8" s="28">
        <f>'[2]Full_Part Time'!BA5</f>
        <v>8</v>
      </c>
      <c r="G8" s="28">
        <f>'[2]Full_Part Time'!Z5</f>
        <v>15</v>
      </c>
      <c r="H8" s="27">
        <v>217</v>
      </c>
      <c r="I8" s="28">
        <v>231</v>
      </c>
      <c r="J8" s="28">
        <v>246</v>
      </c>
      <c r="K8" s="28">
        <v>290</v>
      </c>
      <c r="L8" s="28">
        <v>314</v>
      </c>
      <c r="M8" s="29">
        <v>319</v>
      </c>
      <c r="N8" s="27">
        <f>'[2]Full_Part Time'!EO5</f>
        <v>52</v>
      </c>
      <c r="O8" s="28">
        <f>'[2]Full_Part Time'!DY5</f>
        <v>56</v>
      </c>
      <c r="P8" s="28">
        <f>'[2]Full_Part Time'!DC5</f>
        <v>68</v>
      </c>
      <c r="Q8" s="28">
        <f>'[2]Full_Part Time'!CB5</f>
        <v>84</v>
      </c>
      <c r="R8" s="28">
        <f>'[2]Full_Part Time'!BB5</f>
        <v>96</v>
      </c>
      <c r="S8" s="29">
        <f>'[2]Full_Part Time'!AA5</f>
        <v>98</v>
      </c>
      <c r="T8" s="27">
        <f t="shared" si="1"/>
        <v>270</v>
      </c>
      <c r="U8" s="28">
        <f t="shared" si="1"/>
        <v>294</v>
      </c>
      <c r="V8" s="28">
        <f t="shared" si="1"/>
        <v>323</v>
      </c>
      <c r="W8" s="28">
        <f t="shared" si="1"/>
        <v>386</v>
      </c>
      <c r="X8" s="28">
        <f t="shared" si="1"/>
        <v>418</v>
      </c>
      <c r="Y8" s="29">
        <f t="shared" si="1"/>
        <v>432</v>
      </c>
    </row>
    <row r="9" spans="1:26" s="3" customFormat="1" ht="15.95" customHeight="1" x14ac:dyDescent="0.2">
      <c r="A9" s="22" t="s">
        <v>9</v>
      </c>
      <c r="B9" s="23">
        <f t="shared" ref="B9:S9" si="2">B10+B11</f>
        <v>21</v>
      </c>
      <c r="C9" s="30">
        <f t="shared" si="2"/>
        <v>28</v>
      </c>
      <c r="D9" s="30">
        <f t="shared" si="2"/>
        <v>21</v>
      </c>
      <c r="E9" s="30">
        <f t="shared" si="2"/>
        <v>27</v>
      </c>
      <c r="F9" s="30">
        <f t="shared" si="2"/>
        <v>44</v>
      </c>
      <c r="G9" s="30">
        <f t="shared" si="2"/>
        <v>32</v>
      </c>
      <c r="H9" s="23">
        <f t="shared" si="2"/>
        <v>257</v>
      </c>
      <c r="I9" s="24">
        <f t="shared" si="2"/>
        <v>320</v>
      </c>
      <c r="J9" s="24">
        <f t="shared" si="2"/>
        <v>342</v>
      </c>
      <c r="K9" s="24">
        <f t="shared" si="2"/>
        <v>329</v>
      </c>
      <c r="L9" s="24">
        <f t="shared" si="2"/>
        <v>400</v>
      </c>
      <c r="M9" s="24">
        <f t="shared" si="2"/>
        <v>575</v>
      </c>
      <c r="N9" s="31">
        <f t="shared" si="2"/>
        <v>1260</v>
      </c>
      <c r="O9" s="24">
        <f t="shared" si="2"/>
        <v>1278</v>
      </c>
      <c r="P9" s="24">
        <f t="shared" si="2"/>
        <v>1326</v>
      </c>
      <c r="Q9" s="24">
        <f t="shared" si="2"/>
        <v>1456</v>
      </c>
      <c r="R9" s="24">
        <f t="shared" si="2"/>
        <v>1507</v>
      </c>
      <c r="S9" s="25">
        <f t="shared" si="2"/>
        <v>1541</v>
      </c>
      <c r="T9" s="23">
        <f t="shared" si="1"/>
        <v>1538</v>
      </c>
      <c r="U9" s="24">
        <f t="shared" si="1"/>
        <v>1626</v>
      </c>
      <c r="V9" s="24">
        <f t="shared" si="1"/>
        <v>1689</v>
      </c>
      <c r="W9" s="24">
        <f t="shared" si="1"/>
        <v>1812</v>
      </c>
      <c r="X9" s="24">
        <f t="shared" si="1"/>
        <v>1951</v>
      </c>
      <c r="Y9" s="25">
        <f t="shared" si="1"/>
        <v>2148</v>
      </c>
    </row>
    <row r="10" spans="1:26" ht="15.95" customHeight="1" x14ac:dyDescent="0.2">
      <c r="A10" s="26" t="s">
        <v>7</v>
      </c>
      <c r="B10" s="27">
        <f>'[2]Full_Part Time'!EN7</f>
        <v>16</v>
      </c>
      <c r="C10" s="28">
        <f>'[2]Full_Part Time'!DX7</f>
        <v>15</v>
      </c>
      <c r="D10" s="28">
        <f>'[2]Full_Part Time'!DB7</f>
        <v>17</v>
      </c>
      <c r="E10" s="28">
        <f>'[2]Full_Part Time'!CA7</f>
        <v>20</v>
      </c>
      <c r="F10" s="28">
        <f>'[2]Full_Part Time'!BA7</f>
        <v>28</v>
      </c>
      <c r="G10" s="28">
        <f>'[2]Full_Part Time'!Z7</f>
        <v>23</v>
      </c>
      <c r="H10" s="27">
        <v>183</v>
      </c>
      <c r="I10" s="28">
        <v>233</v>
      </c>
      <c r="J10" s="28">
        <v>239</v>
      </c>
      <c r="K10" s="28">
        <v>241</v>
      </c>
      <c r="L10" s="28">
        <v>290</v>
      </c>
      <c r="M10" s="29">
        <v>428</v>
      </c>
      <c r="N10" s="27">
        <f>'[2]Full_Part Time'!EO7</f>
        <v>691</v>
      </c>
      <c r="O10" s="28">
        <f>'[2]Full_Part Time'!DY7</f>
        <v>696</v>
      </c>
      <c r="P10" s="28">
        <f>'[2]Full_Part Time'!DC7</f>
        <v>713</v>
      </c>
      <c r="Q10" s="28">
        <f>'[2]Full_Part Time'!CB7</f>
        <v>774</v>
      </c>
      <c r="R10" s="28">
        <f>'[2]Full_Part Time'!BB7</f>
        <v>772</v>
      </c>
      <c r="S10" s="29">
        <f>'[2]Full_Part Time'!AA7</f>
        <v>777</v>
      </c>
      <c r="T10" s="27">
        <f t="shared" si="1"/>
        <v>890</v>
      </c>
      <c r="U10" s="28">
        <f t="shared" si="1"/>
        <v>944</v>
      </c>
      <c r="V10" s="28">
        <f t="shared" si="1"/>
        <v>969</v>
      </c>
      <c r="W10" s="28">
        <f t="shared" si="1"/>
        <v>1035</v>
      </c>
      <c r="X10" s="28">
        <f t="shared" si="1"/>
        <v>1090</v>
      </c>
      <c r="Y10" s="29">
        <f t="shared" si="1"/>
        <v>1228</v>
      </c>
    </row>
    <row r="11" spans="1:26" ht="15.95" customHeight="1" x14ac:dyDescent="0.2">
      <c r="A11" s="26" t="s">
        <v>8</v>
      </c>
      <c r="B11" s="32">
        <f>'[2]Full_Part Time'!EN8</f>
        <v>5</v>
      </c>
      <c r="C11" s="28">
        <f>'[2]Full_Part Time'!DX8</f>
        <v>13</v>
      </c>
      <c r="D11" s="28">
        <f>'[2]Full_Part Time'!DB8</f>
        <v>4</v>
      </c>
      <c r="E11" s="28">
        <f>'[2]Full_Part Time'!CA8</f>
        <v>7</v>
      </c>
      <c r="F11" s="28">
        <f>'[2]Full_Part Time'!BA8</f>
        <v>16</v>
      </c>
      <c r="G11" s="28">
        <f>'[2]Full_Part Time'!Z8</f>
        <v>9</v>
      </c>
      <c r="H11" s="32">
        <v>74</v>
      </c>
      <c r="I11" s="28">
        <v>87</v>
      </c>
      <c r="J11" s="28">
        <v>103</v>
      </c>
      <c r="K11" s="28">
        <v>88</v>
      </c>
      <c r="L11" s="28">
        <v>110</v>
      </c>
      <c r="M11" s="29">
        <v>147</v>
      </c>
      <c r="N11" s="27">
        <f>'[2]Full_Part Time'!EO8</f>
        <v>569</v>
      </c>
      <c r="O11" s="28">
        <f>'[2]Full_Part Time'!DY8</f>
        <v>582</v>
      </c>
      <c r="P11" s="28">
        <f>'[2]Full_Part Time'!DC8</f>
        <v>613</v>
      </c>
      <c r="Q11" s="28">
        <f>'[2]Full_Part Time'!CB8</f>
        <v>682</v>
      </c>
      <c r="R11" s="28">
        <f>'[2]Full_Part Time'!BB8</f>
        <v>735</v>
      </c>
      <c r="S11" s="29">
        <f>'[2]Full_Part Time'!AA8</f>
        <v>764</v>
      </c>
      <c r="T11" s="27">
        <f t="shared" si="1"/>
        <v>648</v>
      </c>
      <c r="U11" s="28">
        <f t="shared" si="1"/>
        <v>682</v>
      </c>
      <c r="V11" s="28">
        <f t="shared" si="1"/>
        <v>720</v>
      </c>
      <c r="W11" s="28">
        <f t="shared" si="1"/>
        <v>777</v>
      </c>
      <c r="X11" s="28">
        <f t="shared" si="1"/>
        <v>861</v>
      </c>
      <c r="Y11" s="29">
        <f t="shared" si="1"/>
        <v>920</v>
      </c>
    </row>
    <row r="12" spans="1:26" ht="15.95" customHeight="1" x14ac:dyDescent="0.2">
      <c r="A12" s="33" t="s">
        <v>5</v>
      </c>
      <c r="B12" s="23">
        <f>'[2]Full RnD Final_2019-2024'!Z932</f>
        <v>33</v>
      </c>
      <c r="C12" s="24">
        <f>'[2]Full RnD Final_2019-2024'!Z4467</f>
        <v>55</v>
      </c>
      <c r="D12" s="24">
        <f>'[2]Full RnD Final_2019-2024'!Z8002</f>
        <v>50</v>
      </c>
      <c r="E12" s="24">
        <f>'[2]Full RnD Final_2019-2024'!Z11537</f>
        <v>61</v>
      </c>
      <c r="F12" s="24">
        <f>'[2]Full RnD Final_2019-2024'!Z15072</f>
        <v>80</v>
      </c>
      <c r="G12" s="24">
        <f>'[2]Full RnD Final_2019-2024'!Z18607</f>
        <v>96</v>
      </c>
      <c r="H12" s="23">
        <f>'[2]Full RnD Final_2019-2024'!Z927</f>
        <v>1129</v>
      </c>
      <c r="I12" s="24">
        <f>'[2]Full RnD Final_2019-2024'!Z4462</f>
        <v>1369</v>
      </c>
      <c r="J12" s="24">
        <f>'[2]Full RnD Final_2019-2024'!Z7997</f>
        <v>1374</v>
      </c>
      <c r="K12" s="24">
        <f>'[2]Full RnD Final_2019-2024'!Z11532</f>
        <v>1528</v>
      </c>
      <c r="L12" s="24">
        <f>'[2]Full RnD Final_2019-2024'!Z15067</f>
        <v>1635</v>
      </c>
      <c r="M12" s="25">
        <f>'[2]Full RnD Final_2019-2024'!Z18602</f>
        <v>1864</v>
      </c>
      <c r="N12" s="23">
        <f>'[2]Full RnD Final_2019-2024'!Z937</f>
        <v>1408</v>
      </c>
      <c r="O12" s="24">
        <f>'[2]Full RnD Final_2019-2024'!Z4472</f>
        <v>1448</v>
      </c>
      <c r="P12" s="24">
        <f>'[2]Full RnD Final_2019-2024'!Z8007</f>
        <v>1544</v>
      </c>
      <c r="Q12" s="24">
        <f>'[2]Full RnD Final_2019-2024'!Z11542</f>
        <v>1664</v>
      </c>
      <c r="R12" s="24">
        <f>'[2]Full RnD Final_2019-2024'!Z15077</f>
        <v>1737</v>
      </c>
      <c r="S12" s="25">
        <f>'[2]Full RnD Final_2019-2024'!Z18612</f>
        <v>1800</v>
      </c>
      <c r="T12" s="23">
        <f t="shared" si="1"/>
        <v>2570</v>
      </c>
      <c r="U12" s="24">
        <f t="shared" si="1"/>
        <v>2872</v>
      </c>
      <c r="V12" s="24">
        <f t="shared" si="1"/>
        <v>2968</v>
      </c>
      <c r="W12" s="24">
        <f t="shared" si="1"/>
        <v>3253</v>
      </c>
      <c r="X12" s="24">
        <f t="shared" si="1"/>
        <v>3452</v>
      </c>
      <c r="Y12" s="25">
        <f t="shared" si="1"/>
        <v>3760</v>
      </c>
    </row>
    <row r="13" spans="1:26" ht="15.95" customHeight="1" x14ac:dyDescent="0.2">
      <c r="A13" s="26" t="s">
        <v>7</v>
      </c>
      <c r="B13" s="27">
        <f t="shared" ref="B13:S13" si="3">B12-B14</f>
        <v>27</v>
      </c>
      <c r="C13" s="28">
        <f>C12-C14</f>
        <v>35</v>
      </c>
      <c r="D13" s="28">
        <f t="shared" si="3"/>
        <v>37</v>
      </c>
      <c r="E13" s="28">
        <f t="shared" si="3"/>
        <v>42</v>
      </c>
      <c r="F13" s="28">
        <f t="shared" si="3"/>
        <v>56</v>
      </c>
      <c r="G13" s="28">
        <f t="shared" si="3"/>
        <v>72</v>
      </c>
      <c r="H13" s="27">
        <f t="shared" si="3"/>
        <v>981</v>
      </c>
      <c r="I13" s="28">
        <f>I12-I14</f>
        <v>1051</v>
      </c>
      <c r="J13" s="28">
        <f>J12-J14</f>
        <v>1025</v>
      </c>
      <c r="K13" s="28">
        <f>K12-K14</f>
        <v>1150</v>
      </c>
      <c r="L13" s="28">
        <f>L12-L14</f>
        <v>1211</v>
      </c>
      <c r="M13" s="28">
        <f>M12-M14</f>
        <v>1398</v>
      </c>
      <c r="N13" s="27">
        <f t="shared" si="3"/>
        <v>787</v>
      </c>
      <c r="O13" s="28">
        <f>O12-O14</f>
        <v>810</v>
      </c>
      <c r="P13" s="28">
        <f t="shared" si="3"/>
        <v>863</v>
      </c>
      <c r="Q13" s="28">
        <f t="shared" si="3"/>
        <v>898</v>
      </c>
      <c r="R13" s="28">
        <f t="shared" si="3"/>
        <v>906</v>
      </c>
      <c r="S13" s="29">
        <f t="shared" si="3"/>
        <v>938</v>
      </c>
      <c r="T13" s="27">
        <f t="shared" si="1"/>
        <v>1795</v>
      </c>
      <c r="U13" s="28">
        <f t="shared" si="1"/>
        <v>1896</v>
      </c>
      <c r="V13" s="28">
        <f t="shared" si="1"/>
        <v>1925</v>
      </c>
      <c r="W13" s="28">
        <f t="shared" si="1"/>
        <v>2090</v>
      </c>
      <c r="X13" s="28">
        <f>R13+L13+F13</f>
        <v>2173</v>
      </c>
      <c r="Y13" s="29">
        <f>S13+M13+G13</f>
        <v>2408</v>
      </c>
      <c r="Z13" s="34"/>
    </row>
    <row r="14" spans="1:26" ht="15.95" customHeight="1" x14ac:dyDescent="0.2">
      <c r="A14" s="26" t="s">
        <v>8</v>
      </c>
      <c r="B14" s="27">
        <f>'[2]Full RnD Final_2019-2024'!Z957</f>
        <v>6</v>
      </c>
      <c r="C14" s="28">
        <f>'[2]Full RnD Final_2019-2024'!Z4492</f>
        <v>20</v>
      </c>
      <c r="D14" s="28">
        <f>'[2]Full RnD Final_2019-2024'!Z8027</f>
        <v>13</v>
      </c>
      <c r="E14" s="28">
        <f>'[2]Full RnD Final_2019-2024'!Z11562</f>
        <v>19</v>
      </c>
      <c r="F14" s="28">
        <f>'[2]Full RnD Final_2019-2024'!Z15097</f>
        <v>24</v>
      </c>
      <c r="G14" s="28">
        <f>'[2]Full RnD Final_2019-2024'!Z18632</f>
        <v>24</v>
      </c>
      <c r="H14" s="27">
        <f>'[2]Full RnD Final_2019-2024'!Z953</f>
        <v>148</v>
      </c>
      <c r="I14" s="28">
        <f>'[2]Full RnD Final_2019-2024'!Z4487</f>
        <v>318</v>
      </c>
      <c r="J14" s="28">
        <f>'[2]Full RnD Final_2019-2024'!Z8022</f>
        <v>349</v>
      </c>
      <c r="K14" s="28">
        <f>'[2]Full RnD Final_2019-2024'!Z11557</f>
        <v>378</v>
      </c>
      <c r="L14" s="28">
        <f>'[2]Full RnD Final_2019-2024'!Z15092</f>
        <v>424</v>
      </c>
      <c r="M14" s="29">
        <f>'[2]Full RnD Final_2019-2024'!Z18627</f>
        <v>466</v>
      </c>
      <c r="N14" s="27">
        <f>'[2]Full RnD Final_2019-2024'!Z962</f>
        <v>621</v>
      </c>
      <c r="O14" s="28">
        <f>'[2]Full RnD Final_2019-2024'!Z4497</f>
        <v>638</v>
      </c>
      <c r="P14" s="28">
        <f>'[2]Full RnD Final_2019-2024'!Z8032</f>
        <v>681</v>
      </c>
      <c r="Q14" s="28">
        <f>'[2]Full RnD Final_2019-2024'!Z11567</f>
        <v>766</v>
      </c>
      <c r="R14" s="28">
        <f>'[2]Full RnD Final_2019-2024'!Z15102</f>
        <v>831</v>
      </c>
      <c r="S14" s="29">
        <f>'[2]Full RnD Final_2019-2024'!Z18637</f>
        <v>862</v>
      </c>
      <c r="T14" s="27">
        <f t="shared" si="1"/>
        <v>775</v>
      </c>
      <c r="U14" s="28">
        <f t="shared" si="1"/>
        <v>976</v>
      </c>
      <c r="V14" s="28">
        <f t="shared" si="1"/>
        <v>1043</v>
      </c>
      <c r="W14" s="28">
        <f t="shared" si="1"/>
        <v>1163</v>
      </c>
      <c r="X14" s="28">
        <f t="shared" si="1"/>
        <v>1279</v>
      </c>
      <c r="Y14" s="29">
        <f t="shared" si="1"/>
        <v>1352</v>
      </c>
      <c r="Z14" s="34"/>
    </row>
    <row r="15" spans="1:26" ht="5.0999999999999996" customHeight="1" x14ac:dyDescent="0.2">
      <c r="A15" s="35"/>
      <c r="B15" s="27"/>
      <c r="C15" s="28"/>
      <c r="D15" s="28"/>
      <c r="E15" s="28"/>
      <c r="F15" s="28"/>
      <c r="G15" s="28"/>
      <c r="H15" s="27"/>
      <c r="I15" s="28"/>
      <c r="J15" s="28"/>
      <c r="K15" s="28"/>
      <c r="L15" s="28"/>
      <c r="M15" s="29"/>
      <c r="N15" s="23"/>
      <c r="O15" s="24"/>
      <c r="P15" s="24"/>
      <c r="Q15" s="24"/>
      <c r="R15" s="24"/>
      <c r="S15" s="25"/>
      <c r="T15" s="23"/>
      <c r="U15" s="24"/>
      <c r="V15" s="24"/>
      <c r="W15" s="24"/>
      <c r="X15" s="24"/>
      <c r="Y15" s="25"/>
    </row>
    <row r="16" spans="1:26" ht="15.95" customHeight="1" x14ac:dyDescent="0.2">
      <c r="A16" s="22" t="s">
        <v>10</v>
      </c>
      <c r="B16" s="23">
        <f>'[2]Full RnD Final_2019-2024'!Z933</f>
        <v>17</v>
      </c>
      <c r="C16" s="24">
        <f>'[2]Full RnD Final_2019-2024'!Z4468</f>
        <v>33</v>
      </c>
      <c r="D16" s="24">
        <f>'[2]Full RnD Final_2019-2024'!Z8003</f>
        <v>34</v>
      </c>
      <c r="E16" s="24">
        <f>'[2]Full RnD Final_2019-2024'!Z11538</f>
        <v>44</v>
      </c>
      <c r="F16" s="24">
        <f>'[2]Full RnD Final_2019-2024'!Z15073</f>
        <v>64</v>
      </c>
      <c r="G16" s="24">
        <f>'[2]Full RnD Final_2019-2024'!Z18608</f>
        <v>70</v>
      </c>
      <c r="H16" s="23">
        <f>'[2]Full RnD Final_2019-2024'!Z928</f>
        <v>525</v>
      </c>
      <c r="I16" s="24">
        <f>'[2]Full RnD Final_2019-2024'!Z4463</f>
        <v>558</v>
      </c>
      <c r="J16" s="24">
        <f>'[2]Full RnD Final_2019-2024'!Z7998</f>
        <v>572</v>
      </c>
      <c r="K16" s="24">
        <f>'[2]Full RnD Final_2019-2024'!Z11533</f>
        <v>695</v>
      </c>
      <c r="L16" s="24">
        <f>'[2]Full RnD Final_2019-2024'!Z15068</f>
        <v>676</v>
      </c>
      <c r="M16" s="25">
        <f>'[2]Full RnD Final_2019-2024'!Z18603</f>
        <v>855</v>
      </c>
      <c r="N16" s="23">
        <f>'[2]Full RnD Final_2019-2024'!Z938</f>
        <v>1017</v>
      </c>
      <c r="O16" s="24">
        <f>'[2]Full RnD Final_2019-2024'!Z4473</f>
        <v>1060</v>
      </c>
      <c r="P16" s="24">
        <f>'[2]Full RnD Final_2019-2024'!Z8008</f>
        <v>1153</v>
      </c>
      <c r="Q16" s="24">
        <f>'[2]Full RnD Final_2019-2024'!Z11543</f>
        <v>1222</v>
      </c>
      <c r="R16" s="24">
        <f>'[2]Full RnD Final_2019-2024'!Z15078</f>
        <v>1283</v>
      </c>
      <c r="S16" s="25">
        <f>'[2]Full RnD Final_2019-2024'!Z18613</f>
        <v>1326</v>
      </c>
      <c r="T16" s="23">
        <f t="shared" ref="T16:Y18" si="4">N16+H16+B16</f>
        <v>1559</v>
      </c>
      <c r="U16" s="24">
        <f t="shared" si="4"/>
        <v>1651</v>
      </c>
      <c r="V16" s="24">
        <f t="shared" si="4"/>
        <v>1759</v>
      </c>
      <c r="W16" s="24">
        <f t="shared" si="4"/>
        <v>1961</v>
      </c>
      <c r="X16" s="24">
        <f t="shared" si="4"/>
        <v>2023</v>
      </c>
      <c r="Y16" s="25">
        <f t="shared" si="4"/>
        <v>2251</v>
      </c>
    </row>
    <row r="17" spans="1:25" ht="15.95" customHeight="1" x14ac:dyDescent="0.2">
      <c r="A17" s="26" t="s">
        <v>7</v>
      </c>
      <c r="B17" s="27">
        <f t="shared" ref="B17:S17" si="5">B16-B18</f>
        <v>12</v>
      </c>
      <c r="C17" s="28">
        <f>C16-C18</f>
        <v>18</v>
      </c>
      <c r="D17" s="28">
        <f t="shared" si="5"/>
        <v>23</v>
      </c>
      <c r="E17" s="28">
        <f t="shared" si="5"/>
        <v>27</v>
      </c>
      <c r="F17" s="28">
        <f t="shared" si="5"/>
        <v>41</v>
      </c>
      <c r="G17" s="28">
        <f t="shared" si="5"/>
        <v>49</v>
      </c>
      <c r="H17" s="27">
        <f t="shared" si="5"/>
        <v>377</v>
      </c>
      <c r="I17" s="28">
        <f>I16-I18</f>
        <v>417</v>
      </c>
      <c r="J17" s="28">
        <f t="shared" si="5"/>
        <v>440</v>
      </c>
      <c r="K17" s="28">
        <f t="shared" si="5"/>
        <v>532</v>
      </c>
      <c r="L17" s="28">
        <f t="shared" si="5"/>
        <v>504</v>
      </c>
      <c r="M17" s="28">
        <f t="shared" si="5"/>
        <v>668</v>
      </c>
      <c r="N17" s="27">
        <f t="shared" si="5"/>
        <v>650</v>
      </c>
      <c r="O17" s="28">
        <f>O16-O18</f>
        <v>671</v>
      </c>
      <c r="P17" s="28">
        <f t="shared" si="5"/>
        <v>720</v>
      </c>
      <c r="Q17" s="28">
        <f t="shared" si="5"/>
        <v>749</v>
      </c>
      <c r="R17" s="28">
        <f t="shared" si="5"/>
        <v>750</v>
      </c>
      <c r="S17" s="29">
        <f t="shared" si="5"/>
        <v>778</v>
      </c>
      <c r="T17" s="27">
        <f t="shared" si="4"/>
        <v>1039</v>
      </c>
      <c r="U17" s="28">
        <f t="shared" si="4"/>
        <v>1106</v>
      </c>
      <c r="V17" s="28">
        <f t="shared" si="4"/>
        <v>1183</v>
      </c>
      <c r="W17" s="28">
        <f t="shared" si="4"/>
        <v>1308</v>
      </c>
      <c r="X17" s="28">
        <f t="shared" si="4"/>
        <v>1295</v>
      </c>
      <c r="Y17" s="29">
        <f t="shared" si="4"/>
        <v>1495</v>
      </c>
    </row>
    <row r="18" spans="1:25" ht="15.95" customHeight="1" x14ac:dyDescent="0.2">
      <c r="A18" s="26" t="s">
        <v>8</v>
      </c>
      <c r="B18" s="27">
        <f>'[2]Full RnD Final_2019-2024'!Z958</f>
        <v>5</v>
      </c>
      <c r="C18" s="28">
        <f>'[2]Full RnD Final_2019-2024'!Z4493</f>
        <v>15</v>
      </c>
      <c r="D18" s="28">
        <f>'[2]Full RnD Final_2019-2024'!Z8028</f>
        <v>11</v>
      </c>
      <c r="E18" s="28">
        <f>'[2]Full RnD Final_2019-2024'!Z11563</f>
        <v>17</v>
      </c>
      <c r="F18" s="28">
        <f>'[2]Full RnD Final_2019-2024'!Z15098</f>
        <v>23</v>
      </c>
      <c r="G18" s="28">
        <f>'[2]Full RnD Final_2019-2024'!Z18633</f>
        <v>21</v>
      </c>
      <c r="H18" s="27">
        <f>'[2]Full RnD Final_2019-2024'!Z953</f>
        <v>148</v>
      </c>
      <c r="I18" s="28">
        <f>'[2]Full RnD Final_2019-2024'!Z4488</f>
        <v>141</v>
      </c>
      <c r="J18" s="28">
        <f>'[2]Full RnD Final_2019-2024'!Z8023</f>
        <v>132</v>
      </c>
      <c r="K18" s="28">
        <f>'[2]Full RnD Final_2019-2024'!Z11558</f>
        <v>163</v>
      </c>
      <c r="L18" s="28">
        <f>'[2]Full RnD Final_2019-2024'!Z15093</f>
        <v>172</v>
      </c>
      <c r="M18" s="29">
        <f>'[2]Full RnD Final_2019-2024'!Z18628</f>
        <v>187</v>
      </c>
      <c r="N18" s="27">
        <f>'[2]Full RnD Final_2019-2024'!Z963</f>
        <v>367</v>
      </c>
      <c r="O18" s="28">
        <f>'[2]Full RnD Final_2019-2024'!Z4498</f>
        <v>389</v>
      </c>
      <c r="P18" s="28">
        <f>'[2]Full RnD Final_2019-2024'!Z8033</f>
        <v>433</v>
      </c>
      <c r="Q18" s="28">
        <f>'[2]Full RnD Final_2019-2024'!Z11568</f>
        <v>473</v>
      </c>
      <c r="R18" s="28">
        <f>'[2]Full RnD Final_2019-2024'!Z15103</f>
        <v>533</v>
      </c>
      <c r="S18" s="29">
        <f>'[2]Full RnD Final_2019-2024'!Z18638</f>
        <v>548</v>
      </c>
      <c r="T18" s="27">
        <f t="shared" si="4"/>
        <v>520</v>
      </c>
      <c r="U18" s="28">
        <f t="shared" si="4"/>
        <v>545</v>
      </c>
      <c r="V18" s="28">
        <f t="shared" si="4"/>
        <v>576</v>
      </c>
      <c r="W18" s="28">
        <f t="shared" si="4"/>
        <v>653</v>
      </c>
      <c r="X18" s="28">
        <f t="shared" si="4"/>
        <v>728</v>
      </c>
      <c r="Y18" s="29">
        <f t="shared" si="4"/>
        <v>756</v>
      </c>
    </row>
    <row r="19" spans="1:25" ht="5.0999999999999996" customHeight="1" x14ac:dyDescent="0.2">
      <c r="A19" s="35"/>
      <c r="B19" s="27"/>
      <c r="C19" s="28"/>
      <c r="D19" s="28"/>
      <c r="E19" s="28"/>
      <c r="F19" s="28"/>
      <c r="G19" s="28"/>
      <c r="H19" s="27"/>
      <c r="I19" s="28"/>
      <c r="J19" s="28"/>
      <c r="K19" s="28"/>
      <c r="L19" s="28"/>
      <c r="M19" s="29"/>
      <c r="N19" s="23"/>
      <c r="O19" s="24"/>
      <c r="P19" s="24"/>
      <c r="Q19" s="24"/>
      <c r="R19" s="24"/>
      <c r="S19" s="25"/>
      <c r="T19" s="23"/>
      <c r="U19" s="24"/>
      <c r="V19" s="24"/>
      <c r="W19" s="24"/>
      <c r="X19" s="24"/>
      <c r="Y19" s="25"/>
    </row>
    <row r="20" spans="1:25" ht="15.95" customHeight="1" x14ac:dyDescent="0.2">
      <c r="A20" s="22" t="s">
        <v>11</v>
      </c>
      <c r="B20" s="23">
        <f>'[2]Full RnD Final_2019-2024'!Z935</f>
        <v>5</v>
      </c>
      <c r="C20" s="24">
        <f>'[2]Full RnD Final_2019-2024'!Z4470</f>
        <v>5</v>
      </c>
      <c r="D20" s="24">
        <f>'[2]Full RnD Final_2019-2024'!Z8005</f>
        <v>7</v>
      </c>
      <c r="E20" s="24">
        <f>'[2]Full RnD Final_2019-2024'!Z11540</f>
        <v>7</v>
      </c>
      <c r="F20" s="24">
        <f>'[2]Full RnD Final_2019-2024'!Z15075</f>
        <v>6</v>
      </c>
      <c r="G20" s="24">
        <f>'[2]Full RnD Final_2019-2024'!Z18610</f>
        <v>1</v>
      </c>
      <c r="H20" s="23">
        <f>'[2]Full RnD Final_2019-2024'!Z930</f>
        <v>382</v>
      </c>
      <c r="I20" s="24">
        <f>'[2]Full RnD Final_2019-2024'!Z4465</f>
        <v>545</v>
      </c>
      <c r="J20" s="24">
        <f>'[2]Full RnD Final_2019-2024'!Z8000</f>
        <v>487</v>
      </c>
      <c r="K20" s="24">
        <f>'[2]Full RnD Final_2019-2024'!Z11535</f>
        <v>508</v>
      </c>
      <c r="L20" s="24">
        <f>'[2]Full RnD Final_2019-2024'!Z15070</f>
        <v>543</v>
      </c>
      <c r="M20" s="25">
        <f>'[2]Full RnD Final_2019-2024'!Z18605</f>
        <v>574</v>
      </c>
      <c r="N20" s="23">
        <f>'[2]Full RnD Final_2019-2024'!Z940</f>
        <v>105</v>
      </c>
      <c r="O20" s="24">
        <f>'[2]Full RnD Final_2019-2024'!Z4475</f>
        <v>109</v>
      </c>
      <c r="P20" s="24">
        <f>'[2]Full RnD Final_2019-2024'!Z8010</f>
        <v>114</v>
      </c>
      <c r="Q20" s="24">
        <f>'[2]Full RnD Final_2019-2024'!Z11545</f>
        <v>119</v>
      </c>
      <c r="R20" s="24">
        <f>'[2]Full RnD Final_2019-2024'!Z15080</f>
        <v>126</v>
      </c>
      <c r="S20" s="25">
        <f>'[2]Full RnD Final_2019-2024'!Z18615</f>
        <v>122</v>
      </c>
      <c r="T20" s="23">
        <f t="shared" ref="T20:Y22" si="6">N20+H20+B20</f>
        <v>492</v>
      </c>
      <c r="U20" s="24">
        <f t="shared" si="6"/>
        <v>659</v>
      </c>
      <c r="V20" s="24">
        <f t="shared" si="6"/>
        <v>608</v>
      </c>
      <c r="W20" s="24">
        <f t="shared" si="6"/>
        <v>634</v>
      </c>
      <c r="X20" s="24">
        <f t="shared" si="6"/>
        <v>675</v>
      </c>
      <c r="Y20" s="25">
        <f t="shared" si="6"/>
        <v>697</v>
      </c>
    </row>
    <row r="21" spans="1:25" ht="15.95" customHeight="1" x14ac:dyDescent="0.2">
      <c r="A21" s="26" t="s">
        <v>7</v>
      </c>
      <c r="B21" s="27">
        <f t="shared" ref="B21:S21" si="7">B20-B22</f>
        <v>4</v>
      </c>
      <c r="C21" s="28">
        <f>C20-C22</f>
        <v>4</v>
      </c>
      <c r="D21" s="28">
        <f t="shared" si="7"/>
        <v>6</v>
      </c>
      <c r="E21" s="28">
        <f t="shared" si="7"/>
        <v>6</v>
      </c>
      <c r="F21" s="28">
        <f t="shared" si="7"/>
        <v>6</v>
      </c>
      <c r="G21" s="28">
        <f t="shared" si="7"/>
        <v>1</v>
      </c>
      <c r="H21" s="27">
        <f t="shared" si="7"/>
        <v>319</v>
      </c>
      <c r="I21" s="28">
        <f>I20-I22</f>
        <v>368</v>
      </c>
      <c r="J21" s="28">
        <f t="shared" si="7"/>
        <v>379</v>
      </c>
      <c r="K21" s="28">
        <f t="shared" si="7"/>
        <v>403</v>
      </c>
      <c r="L21" s="28">
        <f t="shared" si="7"/>
        <v>442</v>
      </c>
      <c r="M21" s="28">
        <f t="shared" si="7"/>
        <v>454</v>
      </c>
      <c r="N21" s="27">
        <f t="shared" si="7"/>
        <v>81</v>
      </c>
      <c r="O21" s="28">
        <f>O20-O22</f>
        <v>82</v>
      </c>
      <c r="P21" s="28">
        <f t="shared" si="7"/>
        <v>84</v>
      </c>
      <c r="Q21" s="28">
        <f t="shared" si="7"/>
        <v>84</v>
      </c>
      <c r="R21" s="28">
        <f t="shared" si="7"/>
        <v>89</v>
      </c>
      <c r="S21" s="29">
        <f t="shared" si="7"/>
        <v>86</v>
      </c>
      <c r="T21" s="27">
        <f t="shared" si="6"/>
        <v>404</v>
      </c>
      <c r="U21" s="28">
        <f t="shared" si="6"/>
        <v>454</v>
      </c>
      <c r="V21" s="28">
        <f t="shared" si="6"/>
        <v>469</v>
      </c>
      <c r="W21" s="28">
        <f t="shared" si="6"/>
        <v>493</v>
      </c>
      <c r="X21" s="28">
        <f t="shared" si="6"/>
        <v>537</v>
      </c>
      <c r="Y21" s="29">
        <f t="shared" si="6"/>
        <v>541</v>
      </c>
    </row>
    <row r="22" spans="1:25" ht="15.95" customHeight="1" x14ac:dyDescent="0.2">
      <c r="A22" s="26" t="s">
        <v>8</v>
      </c>
      <c r="B22" s="27">
        <f>'[2]Full RnD Final_2019-2024'!Z960</f>
        <v>1</v>
      </c>
      <c r="C22" s="28">
        <f>'[2]Full RnD Final_2019-2024'!Z4495</f>
        <v>1</v>
      </c>
      <c r="D22" s="28">
        <f>'[2]Full RnD Final_2019-2024'!Z8030</f>
        <v>1</v>
      </c>
      <c r="E22" s="28">
        <f>'[2]Full RnD Final_2019-2024'!Z11565</f>
        <v>1</v>
      </c>
      <c r="F22" s="28">
        <f>'[2]Full RnD Final_2019-2024'!Z15100</f>
        <v>0</v>
      </c>
      <c r="G22" s="28">
        <f>'[2]Full RnD Final_2019-2024'!Z18635</f>
        <v>0</v>
      </c>
      <c r="H22" s="27">
        <f>'[2]Full RnD Final_2019-2024'!Z955</f>
        <v>63</v>
      </c>
      <c r="I22" s="28">
        <f>'[2]Full RnD Final_2019-2024'!Z4489</f>
        <v>177</v>
      </c>
      <c r="J22" s="28">
        <f>'[2]Full RnD Final_2019-2024'!Z8025</f>
        <v>108</v>
      </c>
      <c r="K22" s="28">
        <f>'[2]Full RnD Final_2019-2024'!Z11560</f>
        <v>105</v>
      </c>
      <c r="L22" s="28">
        <f>'[2]Full RnD Final_2019-2024'!Z15095</f>
        <v>101</v>
      </c>
      <c r="M22" s="29">
        <f>'[2]Full RnD Final_2019-2024'!Z18630</f>
        <v>120</v>
      </c>
      <c r="N22" s="27">
        <f>'[2]Full RnD Final_2019-2024'!Z965</f>
        <v>24</v>
      </c>
      <c r="O22" s="28">
        <f>'[2]Full RnD Final_2019-2024'!Z4500</f>
        <v>27</v>
      </c>
      <c r="P22" s="28">
        <f>'[2]Full RnD Final_2019-2024'!Z8035</f>
        <v>30</v>
      </c>
      <c r="Q22" s="28">
        <f>'[2]Full RnD Final_2019-2024'!Z11570</f>
        <v>35</v>
      </c>
      <c r="R22" s="28">
        <f>'[2]Full RnD Final_2019-2024'!Z15105</f>
        <v>37</v>
      </c>
      <c r="S22" s="29">
        <f>'[2]Full RnD Final_2019-2024'!Z18640</f>
        <v>36</v>
      </c>
      <c r="T22" s="27">
        <f t="shared" si="6"/>
        <v>88</v>
      </c>
      <c r="U22" s="28">
        <f t="shared" si="6"/>
        <v>205</v>
      </c>
      <c r="V22" s="28">
        <f t="shared" si="6"/>
        <v>139</v>
      </c>
      <c r="W22" s="28">
        <f t="shared" si="6"/>
        <v>141</v>
      </c>
      <c r="X22" s="28">
        <f t="shared" si="6"/>
        <v>138</v>
      </c>
      <c r="Y22" s="29">
        <f t="shared" si="6"/>
        <v>156</v>
      </c>
    </row>
    <row r="23" spans="1:25" ht="5.0999999999999996" customHeight="1" x14ac:dyDescent="0.2">
      <c r="A23" s="35"/>
      <c r="B23" s="27"/>
      <c r="C23" s="28"/>
      <c r="D23" s="28"/>
      <c r="E23" s="28"/>
      <c r="F23" s="28"/>
      <c r="G23" s="28"/>
      <c r="H23" s="27"/>
      <c r="I23" s="28"/>
      <c r="J23" s="28"/>
      <c r="K23" s="28"/>
      <c r="L23" s="28"/>
      <c r="M23" s="29"/>
      <c r="N23" s="23"/>
      <c r="O23" s="24"/>
      <c r="P23" s="24"/>
      <c r="Q23" s="24"/>
      <c r="R23" s="24"/>
      <c r="S23" s="25"/>
      <c r="T23" s="23"/>
      <c r="U23" s="24"/>
      <c r="V23" s="24"/>
      <c r="W23" s="24"/>
      <c r="X23" s="24"/>
      <c r="Y23" s="25"/>
    </row>
    <row r="24" spans="1:25" ht="15.95" customHeight="1" x14ac:dyDescent="0.2">
      <c r="A24" s="22" t="s">
        <v>12</v>
      </c>
      <c r="B24" s="23">
        <f>'[2]Full RnD Final_2019-2024'!Z936+1</f>
        <v>11</v>
      </c>
      <c r="C24" s="24">
        <f>('[2]Full RnD Final_2019-2024'!Z4471)+5</f>
        <v>17</v>
      </c>
      <c r="D24" s="24">
        <f>'[2]Full RnD Final_2019-2024'!Z8006</f>
        <v>9</v>
      </c>
      <c r="E24" s="24">
        <f>'[2]Full RnD Final_2019-2024'!Z11541</f>
        <v>10</v>
      </c>
      <c r="F24" s="24">
        <f>'[2]Full RnD Final_2019-2024'!Z15076</f>
        <v>10</v>
      </c>
      <c r="G24" s="24">
        <f>'[2]Full RnD Final_2019-2024'!Z18611</f>
        <v>25</v>
      </c>
      <c r="H24" s="23">
        <f>'[2]Full RnD Final_2019-2024'!Z931</f>
        <v>222</v>
      </c>
      <c r="I24" s="24">
        <f>'[2]Full RnD Final_2019-2024'!Z4466</f>
        <v>266</v>
      </c>
      <c r="J24" s="24">
        <f>'[2]Full RnD Final_2019-2024'!Z8001</f>
        <v>315</v>
      </c>
      <c r="K24" s="24">
        <f>'[2]Full RnD Final_2019-2024'!Z11536</f>
        <v>325</v>
      </c>
      <c r="L24" s="24">
        <f>'[2]Full RnD Final_2019-2024'!Z15071</f>
        <v>416</v>
      </c>
      <c r="M24" s="25">
        <f>'[2]Full RnD Final_2019-2024'!Z18606</f>
        <v>435</v>
      </c>
      <c r="N24" s="23">
        <f>'[2]Full RnD Final_2019-2024'!Z941</f>
        <v>286</v>
      </c>
      <c r="O24" s="24">
        <f>'[2]Full RnD Final_2019-2024'!Z4476</f>
        <v>279</v>
      </c>
      <c r="P24" s="24">
        <f>'[2]Full RnD Final_2019-2024'!Z8011</f>
        <v>277</v>
      </c>
      <c r="Q24" s="24">
        <f>'[2]Full RnD Final_2019-2024'!Z11546</f>
        <v>323</v>
      </c>
      <c r="R24" s="24">
        <f>'[2]Full RnD Final_2019-2024'!Z15081</f>
        <v>328</v>
      </c>
      <c r="S24" s="25">
        <f>'[2]Full RnD Final_2019-2024'!Z18616</f>
        <v>352</v>
      </c>
      <c r="T24" s="23">
        <f t="shared" ref="T24:Y26" si="8">N24+H24+B24</f>
        <v>519</v>
      </c>
      <c r="U24" s="24">
        <f t="shared" si="8"/>
        <v>562</v>
      </c>
      <c r="V24" s="24">
        <f t="shared" si="8"/>
        <v>601</v>
      </c>
      <c r="W24" s="24">
        <f t="shared" si="8"/>
        <v>658</v>
      </c>
      <c r="X24" s="24">
        <f t="shared" si="8"/>
        <v>754</v>
      </c>
      <c r="Y24" s="25">
        <f t="shared" si="8"/>
        <v>812</v>
      </c>
    </row>
    <row r="25" spans="1:25" ht="15.95" customHeight="1" x14ac:dyDescent="0.2">
      <c r="A25" s="26" t="s">
        <v>7</v>
      </c>
      <c r="B25" s="27">
        <f t="shared" ref="B25:N25" si="9">B24-B26</f>
        <v>11</v>
      </c>
      <c r="C25" s="28">
        <f>C24-C26</f>
        <v>11</v>
      </c>
      <c r="D25" s="28">
        <f>D24-D26</f>
        <v>8</v>
      </c>
      <c r="E25" s="28">
        <f>E24-E26</f>
        <v>9</v>
      </c>
      <c r="F25" s="28">
        <f>F24-F26</f>
        <v>9</v>
      </c>
      <c r="G25" s="28">
        <f>G24-G26</f>
        <v>22</v>
      </c>
      <c r="H25" s="27">
        <f t="shared" si="9"/>
        <v>142</v>
      </c>
      <c r="I25" s="28">
        <f>I24-I26</f>
        <v>169</v>
      </c>
      <c r="J25" s="28">
        <f t="shared" si="9"/>
        <v>206</v>
      </c>
      <c r="K25" s="28">
        <f t="shared" si="9"/>
        <v>215</v>
      </c>
      <c r="L25" s="28">
        <f t="shared" si="9"/>
        <v>265</v>
      </c>
      <c r="M25" s="28">
        <f t="shared" si="9"/>
        <v>276</v>
      </c>
      <c r="N25" s="27">
        <f t="shared" si="9"/>
        <v>56</v>
      </c>
      <c r="O25" s="28">
        <f>O24-O26</f>
        <v>57</v>
      </c>
      <c r="P25" s="28">
        <f>P24-P26</f>
        <v>59</v>
      </c>
      <c r="Q25" s="28">
        <f>Q24-Q26</f>
        <v>65</v>
      </c>
      <c r="R25" s="28">
        <f>R24-R26</f>
        <v>67</v>
      </c>
      <c r="S25" s="29">
        <f>S24-S26</f>
        <v>74</v>
      </c>
      <c r="T25" s="27">
        <f t="shared" si="8"/>
        <v>209</v>
      </c>
      <c r="U25" s="28">
        <f t="shared" si="8"/>
        <v>237</v>
      </c>
      <c r="V25" s="28">
        <f t="shared" si="8"/>
        <v>273</v>
      </c>
      <c r="W25" s="28">
        <f t="shared" si="8"/>
        <v>289</v>
      </c>
      <c r="X25" s="28">
        <f t="shared" si="8"/>
        <v>341</v>
      </c>
      <c r="Y25" s="29">
        <f t="shared" si="8"/>
        <v>372</v>
      </c>
    </row>
    <row r="26" spans="1:25" ht="15.95" customHeight="1" x14ac:dyDescent="0.2">
      <c r="A26" s="36" t="s">
        <v>8</v>
      </c>
      <c r="B26" s="37">
        <f>'[2]Full RnD Final_2019-2024'!Z961</f>
        <v>0</v>
      </c>
      <c r="C26" s="38">
        <f>('[2]Full RnD Final_2019-2024'!Z4496)+4</f>
        <v>6</v>
      </c>
      <c r="D26" s="38">
        <f>'[2]Full RnD Final_2019-2024'!Z8031</f>
        <v>1</v>
      </c>
      <c r="E26" s="38">
        <f>'[2]Full RnD Final_2019-2024'!Z11566</f>
        <v>1</v>
      </c>
      <c r="F26" s="38">
        <f>'[2]Full RnD Final_2019-2024'!Z15101</f>
        <v>1</v>
      </c>
      <c r="G26" s="38">
        <f>'[2]Full RnD Final_2019-2024'!Z18636</f>
        <v>3</v>
      </c>
      <c r="H26" s="37">
        <f>'[2]Full RnD Final_2019-2024'!Z956</f>
        <v>80</v>
      </c>
      <c r="I26" s="38">
        <f>'[2]Full RnD Final_2019-2024'!Z4490</f>
        <v>97</v>
      </c>
      <c r="J26" s="38">
        <f>'[2]Full RnD Final_2019-2024'!Z8026</f>
        <v>109</v>
      </c>
      <c r="K26" s="38">
        <f>'[2]Full RnD Final_2019-2024'!Z11561</f>
        <v>110</v>
      </c>
      <c r="L26" s="38">
        <f>'[2]Full RnD Final_2019-2024'!Z15096</f>
        <v>151</v>
      </c>
      <c r="M26" s="39">
        <f>'[2]Full RnD Final_2019-2024'!Z18631</f>
        <v>159</v>
      </c>
      <c r="N26" s="40">
        <f>'[2]Full RnD Final_2019-2024'!Z966</f>
        <v>230</v>
      </c>
      <c r="O26" s="38">
        <f>'[2]Full RnD Final_2019-2024'!Z4501</f>
        <v>222</v>
      </c>
      <c r="P26" s="38">
        <f>'[2]Full RnD Final_2019-2024'!Z8036</f>
        <v>218</v>
      </c>
      <c r="Q26" s="38">
        <f>'[2]Full RnD Final_2019-2024'!Z11571</f>
        <v>258</v>
      </c>
      <c r="R26" s="38">
        <f>'[2]Full RnD Final_2019-2024'!Z15106</f>
        <v>261</v>
      </c>
      <c r="S26" s="39">
        <f>'[2]Full RnD Final_2019-2024'!Z18641</f>
        <v>278</v>
      </c>
      <c r="T26" s="40">
        <f t="shared" si="8"/>
        <v>310</v>
      </c>
      <c r="U26" s="38">
        <f t="shared" si="8"/>
        <v>325</v>
      </c>
      <c r="V26" s="38">
        <f t="shared" si="8"/>
        <v>328</v>
      </c>
      <c r="W26" s="38">
        <f t="shared" si="8"/>
        <v>369</v>
      </c>
      <c r="X26" s="38">
        <f t="shared" si="8"/>
        <v>413</v>
      </c>
      <c r="Y26" s="39">
        <f t="shared" si="8"/>
        <v>440</v>
      </c>
    </row>
    <row r="27" spans="1:25" ht="6.95" customHeight="1" x14ac:dyDescent="0.2"/>
  </sheetData>
  <mergeCells count="5">
    <mergeCell ref="A1:X1"/>
    <mergeCell ref="B3:G3"/>
    <mergeCell ref="H3:M3"/>
    <mergeCell ref="N3:S3"/>
    <mergeCell ref="T3:Y3"/>
  </mergeCells>
  <printOptions horizontalCentered="1"/>
  <pageMargins left="1.0236220472440944" right="0.70866141732283472" top="0.70866141732283472" bottom="0.70866141732283472" header="0.23622047244094491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Cremona Valerie A at NSO</dc:creator>
  <cp:lastModifiedBy>Migliore Sharon at NSO</cp:lastModifiedBy>
  <dcterms:created xsi:type="dcterms:W3CDTF">2026-07-24T05:43:24Z</dcterms:created>
  <dcterms:modified xsi:type="dcterms:W3CDTF">2026-07-24T06:27:25Z</dcterms:modified>
</cp:coreProperties>
</file>