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Labour/JVS/NR 162/"/>
    </mc:Choice>
  </mc:AlternateContent>
  <xr:revisionPtr revIDLastSave="8" documentId="8_{72B4DD45-6B3A-4646-BECE-96715EE88872}" xr6:coauthVersionLast="47" xr6:coauthVersionMax="47" xr10:uidLastSave="{A06C65A2-A3AB-40F7-B56B-793384E98685}"/>
  <bookViews>
    <workbookView xWindow="-120" yWindow="-120" windowWidth="29040" windowHeight="15720" tabRatio="938" xr2:uid="{324DB304-179F-48CC-8581-5FC0AD2FFE9C}"/>
  </bookViews>
  <sheets>
    <sheet name="Table 5" sheetId="37" r:id="rId1"/>
    <sheet name="C1 Source" sheetId="11" state="hidden" r:id="rId2"/>
    <sheet name="C2 Source" sheetId="12" state="hidden" r:id="rId3"/>
    <sheet name="C3 Source" sheetId="14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2" l="1"/>
  <c r="K4" i="12"/>
  <c r="J5" i="12"/>
  <c r="K5" i="12"/>
  <c r="J6" i="12"/>
  <c r="K6" i="12"/>
  <c r="J7" i="12"/>
  <c r="K7" i="12"/>
  <c r="J8" i="12"/>
  <c r="K8" i="12"/>
  <c r="J9" i="12"/>
  <c r="K9" i="12"/>
  <c r="J10" i="12"/>
  <c r="K10" i="12"/>
  <c r="J11" i="12"/>
  <c r="K11" i="12"/>
  <c r="K3" i="12"/>
  <c r="J3" i="12"/>
  <c r="I4" i="12"/>
  <c r="I5" i="12"/>
  <c r="I6" i="12"/>
  <c r="I7" i="12"/>
  <c r="I8" i="12"/>
  <c r="I9" i="12"/>
  <c r="I10" i="12"/>
  <c r="I11" i="12"/>
  <c r="I3" i="12"/>
  <c r="H4" i="12"/>
  <c r="H5" i="12"/>
  <c r="H6" i="12"/>
  <c r="H7" i="12"/>
  <c r="H8" i="12"/>
  <c r="H9" i="12"/>
  <c r="H10" i="12"/>
  <c r="H11" i="12"/>
  <c r="H3" i="12"/>
  <c r="D3" i="12"/>
  <c r="F5" i="12" l="1"/>
  <c r="F8" i="12" l="1"/>
  <c r="D3" i="14" l="1"/>
  <c r="A24" i="12"/>
  <c r="A23" i="12"/>
  <c r="A34" i="12"/>
  <c r="A33" i="12"/>
  <c r="X42" i="11"/>
  <c r="X41" i="11"/>
  <c r="W42" i="11"/>
  <c r="W41" i="11"/>
  <c r="V42" i="11"/>
  <c r="V41" i="11"/>
  <c r="U42" i="11"/>
  <c r="U41" i="11"/>
  <c r="T42" i="11"/>
  <c r="T41" i="11"/>
  <c r="S42" i="11"/>
  <c r="S41" i="11"/>
  <c r="R42" i="11"/>
  <c r="R41" i="11"/>
  <c r="E42" i="11"/>
  <c r="E41" i="11"/>
  <c r="D42" i="11"/>
  <c r="D41" i="11"/>
  <c r="C42" i="11"/>
  <c r="C41" i="11"/>
  <c r="B42" i="11"/>
  <c r="B41" i="11"/>
  <c r="Y42" i="11"/>
  <c r="Y41" i="11"/>
  <c r="E5" i="14" l="1"/>
  <c r="D23" i="14" s="1"/>
  <c r="D10" i="14" s="1"/>
  <c r="F3" i="12" l="1"/>
  <c r="B34" i="12" s="1"/>
  <c r="B24" i="12" s="1"/>
  <c r="E3" i="14" l="1"/>
  <c r="B23" i="14" s="1"/>
  <c r="B10" i="14" s="1"/>
  <c r="B33" i="12"/>
  <c r="B23" i="12" s="1"/>
  <c r="B22" i="14" l="1"/>
  <c r="B9" i="14" s="1"/>
  <c r="E4" i="14"/>
  <c r="C23" i="14" s="1"/>
  <c r="C10" i="14" s="1"/>
  <c r="D4" i="14"/>
  <c r="C22" i="14" s="1"/>
  <c r="C9" i="14" s="1"/>
  <c r="D4" i="12"/>
  <c r="C33" i="12" s="1"/>
  <c r="C23" i="12" s="1"/>
  <c r="D5" i="12"/>
  <c r="D33" i="12" s="1"/>
  <c r="D23" i="12" s="1"/>
  <c r="D6" i="12"/>
  <c r="E33" i="12" s="1"/>
  <c r="E23" i="12" s="1"/>
  <c r="D7" i="12"/>
  <c r="F33" i="12" s="1"/>
  <c r="F23" i="12" s="1"/>
  <c r="D8" i="12"/>
  <c r="G33" i="12" s="1"/>
  <c r="G23" i="12" s="1"/>
  <c r="D9" i="12"/>
  <c r="H33" i="12" s="1"/>
  <c r="H23" i="12" s="1"/>
  <c r="D10" i="12"/>
  <c r="I33" i="12" s="1"/>
  <c r="I23" i="12" s="1"/>
  <c r="D11" i="12"/>
  <c r="J33" i="12" s="1"/>
  <c r="J23" i="12" s="1"/>
  <c r="F4" i="12"/>
  <c r="C34" i="12" s="1"/>
  <c r="C24" i="12" s="1"/>
  <c r="D34" i="12"/>
  <c r="D24" i="12" s="1"/>
  <c r="F6" i="12"/>
  <c r="E34" i="12" s="1"/>
  <c r="E24" i="12" s="1"/>
  <c r="F7" i="12"/>
  <c r="F34" i="12" s="1"/>
  <c r="F24" i="12" s="1"/>
  <c r="G34" i="12"/>
  <c r="G24" i="12" s="1"/>
  <c r="F9" i="12"/>
  <c r="H34" i="12" s="1"/>
  <c r="H24" i="12" s="1"/>
  <c r="F10" i="12"/>
  <c r="I34" i="12" s="1"/>
  <c r="I24" i="12" s="1"/>
  <c r="F11" i="12"/>
  <c r="J34" i="12" s="1"/>
  <c r="J24" i="12" s="1"/>
  <c r="D5" i="14" l="1"/>
  <c r="D22" i="14" s="1"/>
  <c r="D9" i="14" s="1"/>
</calcChain>
</file>

<file path=xl/sharedStrings.xml><?xml version="1.0" encoding="utf-8"?>
<sst xmlns="http://schemas.openxmlformats.org/spreadsheetml/2006/main" count="149" uniqueCount="66">
  <si>
    <t>Year</t>
  </si>
  <si>
    <t>Quarter</t>
  </si>
  <si>
    <t>B-E</t>
  </si>
  <si>
    <t>F</t>
  </si>
  <si>
    <t>G-I</t>
  </si>
  <si>
    <t>J</t>
  </si>
  <si>
    <t>K</t>
  </si>
  <si>
    <t>L</t>
  </si>
  <si>
    <t>M-N</t>
  </si>
  <si>
    <t>O-Q</t>
  </si>
  <si>
    <t>R-S</t>
  </si>
  <si>
    <t>B-S</t>
  </si>
  <si>
    <t>Construction</t>
  </si>
  <si>
    <t>Q1</t>
  </si>
  <si>
    <t>Q2</t>
  </si>
  <si>
    <t>Q3</t>
  </si>
  <si>
    <t>Q4</t>
  </si>
  <si>
    <t>Size class</t>
  </si>
  <si>
    <t>1-49</t>
  </si>
  <si>
    <t>50-249</t>
  </si>
  <si>
    <t>250+</t>
  </si>
  <si>
    <t>Total</t>
  </si>
  <si>
    <t>Number of occupied posts</t>
  </si>
  <si>
    <t>Manufacturing, mining and quarrying and other industry</t>
  </si>
  <si>
    <t>Wholesale and retail trade, transportation and storage, accommodation and food service activities</t>
  </si>
  <si>
    <t>Information and communication</t>
  </si>
  <si>
    <t>Financial and insurance activities</t>
  </si>
  <si>
    <t>Real estate activities</t>
  </si>
  <si>
    <t>Professional, scientific, technical, administration and support service activities</t>
  </si>
  <si>
    <t>Public administration, defence, education, human health and social work activities</t>
  </si>
  <si>
    <t>Arts, entertainment and recreation; other service activities</t>
  </si>
  <si>
    <t>Total economy</t>
  </si>
  <si>
    <t>%</t>
  </si>
  <si>
    <t>Number of job vacancies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</si>
  <si>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</si>
  <si>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</si>
  <si>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</si>
  <si>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</si>
  <si>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</si>
  <si>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</si>
  <si>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</si>
  <si>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</si>
  <si>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</si>
  <si>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</si>
  <si>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</si>
  <si>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</si>
  <si>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</si>
  <si>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</si>
  <si>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</si>
  <si>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</si>
  <si>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</si>
  <si>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</si>
  <si>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</si>
  <si>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</si>
  <si>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</si>
  <si>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</si>
  <si>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</si>
  <si>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</si>
  <si>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Note: Totals may not add up due to rounding.</t>
  </si>
  <si>
    <t>Table 5. Number of occupied posts by size of enterprise and period</t>
  </si>
  <si>
    <t>Q1 (revised)</t>
  </si>
  <si>
    <t>2021 (revised)</t>
  </si>
  <si>
    <t>2022 (revised)</t>
  </si>
  <si>
    <t>2023 (revised)</t>
  </si>
  <si>
    <t>2024 (revised)</t>
  </si>
  <si>
    <t>2025 (revised)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</si>
</sst>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6" formatCode="0.0%"/>
  </numFmts>
  <fonts count="10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66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0" fillId="0" borderId="0" xfId="0" applyNumberFormat="1"/>
    <xf numFmtId="1" fontId="5" fillId="0" borderId="10" xfId="0" applyNumberFormat="1" applyFont="1" applyBorder="1" applyAlignment="1">
      <alignment horizontal="center" vertical="center"/>
    </xf>
    <xf numFmtId="166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3" fontId="0" fillId="0" borderId="0" xfId="0" applyNumberFormat="1"/>
    <xf numFmtId="1" fontId="0" fillId="0" borderId="0" xfId="0" applyNumberFormat="1"/>
    <xf numFmtId="3" fontId="3" fillId="0" borderId="0" xfId="0" applyNumberFormat="1" applyFont="1" applyAlignment="1">
      <alignment horizontal="right" vertical="center" indent="3"/>
    </xf>
    <xf numFmtId="1" fontId="3" fillId="0" borderId="0" xfId="0" applyNumberFormat="1" applyFont="1" applyAlignment="1">
      <alignment horizontal="center" vertical="center"/>
    </xf>
    <xf numFmtId="164" fontId="0" fillId="0" borderId="0" xfId="0" applyNumberFormat="1"/>
    <xf numFmtId="1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/>
    </xf>
    <xf numFmtId="0" fontId="8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17" fontId="0" fillId="0" borderId="0" xfId="0" applyNumberFormat="1"/>
    <xf numFmtId="0" fontId="5" fillId="0" borderId="3" xfId="0" applyFont="1" applyBorder="1" applyAlignment="1">
      <alignment horizontal="left" vertical="center" indent="1"/>
    </xf>
    <xf numFmtId="164" fontId="6" fillId="0" borderId="0" xfId="0" applyNumberFormat="1" applyFont="1"/>
    <xf numFmtId="0" fontId="5" fillId="0" borderId="4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0" fontId="6" fillId="0" borderId="0" xfId="0" applyFont="1" applyAlignment="1">
      <alignment horizontal="center"/>
    </xf>
    <xf numFmtId="49" fontId="9" fillId="0" borderId="11" xfId="0" applyNumberFormat="1" applyFont="1" applyBorder="1" applyAlignment="1">
      <alignment horizontal="right" vertical="center" indent="3"/>
    </xf>
    <xf numFmtId="0" fontId="9" fillId="0" borderId="13" xfId="0" applyFont="1" applyBorder="1" applyAlignment="1">
      <alignment horizontal="right" vertical="center" indent="3"/>
    </xf>
    <xf numFmtId="3" fontId="5" fillId="0" borderId="0" xfId="0" applyNumberFormat="1" applyFont="1" applyAlignment="1">
      <alignment horizontal="right" vertical="center" indent="3"/>
    </xf>
    <xf numFmtId="3" fontId="9" fillId="0" borderId="0" xfId="0" applyNumberFormat="1" applyFont="1" applyAlignment="1">
      <alignment horizontal="right" vertical="center" indent="3"/>
    </xf>
    <xf numFmtId="3" fontId="5" fillId="0" borderId="2" xfId="0" applyNumberFormat="1" applyFont="1" applyBorder="1" applyAlignment="1">
      <alignment horizontal="right" vertical="center" indent="3"/>
    </xf>
    <xf numFmtId="3" fontId="9" fillId="0" borderId="2" xfId="0" applyNumberFormat="1" applyFont="1" applyBorder="1" applyAlignment="1">
      <alignment horizontal="right" vertical="center" indent="3"/>
    </xf>
    <xf numFmtId="3" fontId="5" fillId="0" borderId="6" xfId="0" applyNumberFormat="1" applyFont="1" applyBorder="1" applyAlignment="1">
      <alignment horizontal="right" vertical="center" indent="3"/>
    </xf>
    <xf numFmtId="3" fontId="5" fillId="0" borderId="7" xfId="0" applyNumberFormat="1" applyFont="1" applyBorder="1" applyAlignment="1">
      <alignment horizontal="right" vertical="center" indent="3"/>
    </xf>
    <xf numFmtId="3" fontId="5" fillId="0" borderId="1" xfId="0" applyNumberFormat="1" applyFont="1" applyBorder="1" applyAlignment="1">
      <alignment horizontal="right" vertical="center" indent="3"/>
    </xf>
    <xf numFmtId="3" fontId="9" fillId="0" borderId="1" xfId="0" applyNumberFormat="1" applyFont="1" applyBorder="1" applyAlignment="1">
      <alignment horizontal="right" vertical="center" indent="3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9" fillId="0" borderId="3" xfId="0" applyFont="1" applyBorder="1" applyAlignment="1">
      <alignment horizontal="left" vertical="center" indent="1"/>
    </xf>
    <xf numFmtId="0" fontId="9" fillId="0" borderId="4" xfId="0" applyFont="1" applyBorder="1" applyAlignment="1">
      <alignment horizontal="left" vertical="center" indent="1"/>
    </xf>
    <xf numFmtId="0" fontId="9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3">
    <cellStyle name="% 2" xfId="1" xr:uid="{6F598DCC-8DEA-41B8-82F3-C252E1DDEDD1}"/>
    <cellStyle name="Normal" xfId="0" builtinId="0"/>
    <cellStyle name="Normal 2 2" xfId="2" xr:uid="{57EDAB91-432E-46CA-B535-55FB107BE133}"/>
  </cellStyles>
  <dxfs count="0"/>
  <tableStyles count="0" defaultTableStyle="TableStyleMedium2" defaultPivotStyle="PivotStyleLight16"/>
  <colors>
    <mruColors>
      <color rgb="FF9DC3E6"/>
      <color rgb="FF3366FF"/>
      <color rgb="FF2F3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900" b="1" i="0" baseline="0">
                <a:effectLst/>
              </a:rPr>
              <a:t>Chart 1. Number of job vacancies and occupied posts </a:t>
            </a:r>
          </a:p>
          <a:p>
            <a:pPr>
              <a:defRPr/>
            </a:pPr>
            <a:endParaRPr lang="en-GB" sz="900" b="1" i="0" baseline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'C1 Source'!$D$1</c:f>
              <c:strCache>
                <c:ptCount val="1"/>
                <c:pt idx="0">
                  <c:v>Number of job vacancies</c:v>
                </c:pt>
              </c:strCache>
            </c:strRef>
          </c:tx>
          <c:spPr>
            <a:ln w="28575" cap="rnd">
              <a:solidFill>
                <a:srgbClr val="9DC3E6"/>
              </a:solidFill>
              <a:round/>
            </a:ln>
            <a:effectLst/>
          </c:spPr>
          <c:marker>
            <c:symbol val="none"/>
          </c:marker>
          <c:cat>
            <c:multiLvlStrRef>
              <c:f>'C1 Source'!$A$2:$B$35</c:f>
              <c:multiLvlStrCache>
                <c:ptCount val="34"/>
                <c:lvl>
                  <c:pt idx="2">
                    <c:v>Q1</c:v>
                  </c:pt>
                  <c:pt idx="3">
                    <c:v>Q2</c:v>
                  </c:pt>
                  <c:pt idx="4">
                    <c:v>Q3</c:v>
                  </c:pt>
                  <c:pt idx="5">
                    <c:v>Q4</c:v>
                  </c:pt>
                  <c:pt idx="6">
                    <c:v>Q1</c:v>
                  </c:pt>
                  <c:pt idx="7">
                    <c:v>Q2</c:v>
                  </c:pt>
                  <c:pt idx="8">
                    <c:v>Q3</c:v>
                  </c:pt>
                  <c:pt idx="9">
                    <c:v>Q4</c:v>
                  </c:pt>
                  <c:pt idx="10">
                    <c:v>Q1</c:v>
                  </c:pt>
                  <c:pt idx="11">
                    <c:v>Q2</c:v>
                  </c:pt>
                  <c:pt idx="12">
                    <c:v>Q3</c:v>
                  </c:pt>
                  <c:pt idx="13">
                    <c:v>Q4</c:v>
                  </c:pt>
                  <c:pt idx="14">
                    <c:v>Q1</c:v>
                  </c:pt>
                  <c:pt idx="15">
                    <c:v>Q2</c:v>
                  </c:pt>
                  <c:pt idx="16">
                    <c:v>Q3</c:v>
                  </c:pt>
                  <c:pt idx="17">
                    <c:v>Q4</c:v>
                  </c:pt>
                  <c:pt idx="18">
                    <c:v>Q1</c:v>
                  </c:pt>
                  <c:pt idx="19">
                    <c:v>Q2</c:v>
                  </c:pt>
                  <c:pt idx="20">
                    <c:v>Q3</c:v>
                  </c:pt>
                  <c:pt idx="21">
                    <c:v>Q4</c:v>
                  </c:pt>
                  <c:pt idx="22">
                    <c:v>Q1</c:v>
                  </c:pt>
                  <c:pt idx="23">
                    <c:v>Q2</c:v>
                  </c:pt>
                  <c:pt idx="24">
                    <c:v>Q3</c:v>
                  </c:pt>
                  <c:pt idx="25">
                    <c:v>Q4</c:v>
                  </c:pt>
                  <c:pt idx="26">
                    <c:v>Q1</c:v>
                  </c:pt>
                  <c:pt idx="27">
                    <c:v>Q2</c:v>
                  </c:pt>
                  <c:pt idx="28">
                    <c:v>Q3</c:v>
                  </c:pt>
                  <c:pt idx="29">
                    <c:v>Q4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</c:lvl>
                <c:lvl>
                  <c:pt idx="2">
                    <c:v>2017</c:v>
                  </c:pt>
                  <c:pt idx="6">
                    <c:v>2018</c:v>
                  </c:pt>
                  <c:pt idx="10">
                    <c:v>2019</c:v>
                  </c:pt>
                  <c:pt idx="14">
                    <c:v>2020</c:v>
                  </c:pt>
                  <c:pt idx="18">
                    <c:v>2021</c:v>
                  </c:pt>
                  <c:pt idx="22">
                    <c:v>2022</c:v>
                  </c:pt>
                  <c:pt idx="26">
                    <c:v>2023</c:v>
                  </c:pt>
                  <c:pt idx="30">
                    <c:v>2024</c:v>
                  </c:pt>
                </c:lvl>
              </c:multiLvlStrCache>
            </c:multiLvlStrRef>
          </c:cat>
          <c:val>
            <c:numRef>
              <c:f>'C1 Source'!$D$2:$D$35</c:f>
              <c:numCache>
                <c:formatCode>General</c:formatCode>
                <c:ptCount val="34"/>
                <c:pt idx="2" formatCode="0">
                  <c:v>5082.4470895367695</c:v>
                </c:pt>
                <c:pt idx="3" formatCode="0">
                  <c:v>4950.0623977599998</c:v>
                </c:pt>
                <c:pt idx="4" formatCode="0">
                  <c:v>4530.0801825427816</c:v>
                </c:pt>
                <c:pt idx="5" formatCode="0">
                  <c:v>3642.5716840405203</c:v>
                </c:pt>
                <c:pt idx="6" formatCode="0">
                  <c:v>5887.0475925769988</c:v>
                </c:pt>
                <c:pt idx="7" formatCode="0">
                  <c:v>6067.1464024889001</c:v>
                </c:pt>
                <c:pt idx="8" formatCode="0">
                  <c:v>6314.31</c:v>
                </c:pt>
                <c:pt idx="9" formatCode="0">
                  <c:v>6781.2138903010491</c:v>
                </c:pt>
                <c:pt idx="10" formatCode="0">
                  <c:v>6237.4061952255843</c:v>
                </c:pt>
                <c:pt idx="11" formatCode="0">
                  <c:v>6754.7015740487495</c:v>
                </c:pt>
                <c:pt idx="12" formatCode="0">
                  <c:v>5790.2752810390002</c:v>
                </c:pt>
                <c:pt idx="13" formatCode="0">
                  <c:v>5444.0549529645796</c:v>
                </c:pt>
                <c:pt idx="14" formatCode="0">
                  <c:v>3507.343390519381</c:v>
                </c:pt>
                <c:pt idx="15" formatCode="0">
                  <c:v>3642.7182487055697</c:v>
                </c:pt>
                <c:pt idx="16" formatCode="0">
                  <c:v>4802.1660286989199</c:v>
                </c:pt>
                <c:pt idx="17" formatCode="0">
                  <c:v>4226.2235546933289</c:v>
                </c:pt>
                <c:pt idx="18" formatCode="0">
                  <c:v>3454.0795886854203</c:v>
                </c:pt>
                <c:pt idx="19" formatCode="0">
                  <c:v>5936.9053307269487</c:v>
                </c:pt>
                <c:pt idx="20" formatCode="0">
                  <c:v>6423.4917997440025</c:v>
                </c:pt>
                <c:pt idx="21" formatCode="0">
                  <c:v>5635.2053204842705</c:v>
                </c:pt>
                <c:pt idx="22" formatCode="0">
                  <c:v>6306.2967995690915</c:v>
                </c:pt>
                <c:pt idx="23" formatCode="0">
                  <c:v>7033.9045880392814</c:v>
                </c:pt>
                <c:pt idx="24" formatCode="0">
                  <c:v>7224.6647797187788</c:v>
                </c:pt>
                <c:pt idx="25" formatCode="0">
                  <c:v>6406.9339225141102</c:v>
                </c:pt>
                <c:pt idx="26" formatCode="0">
                  <c:v>6794.9055957495575</c:v>
                </c:pt>
                <c:pt idx="27" formatCode="0">
                  <c:v>7116.7107278728499</c:v>
                </c:pt>
                <c:pt idx="28" formatCode="0">
                  <c:v>8013.2566541249726</c:v>
                </c:pt>
                <c:pt idx="29" formatCode="0">
                  <c:v>7629.6475992240139</c:v>
                </c:pt>
                <c:pt idx="30" formatCode="0">
                  <c:v>8694.0523449859975</c:v>
                </c:pt>
                <c:pt idx="31" formatCode="0">
                  <c:v>8092.2134056279992</c:v>
                </c:pt>
                <c:pt idx="32" formatCode="0">
                  <c:v>8579.290348675655</c:v>
                </c:pt>
                <c:pt idx="33" formatCode="0">
                  <c:v>7891.8375644273501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F7-4339-98E5-ABFABFD60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3179376"/>
        <c:axId val="675905208"/>
      </c:lineChart>
      <c:lineChart>
        <c:grouping val="standard"/>
        <c:varyColors val="0"/>
        <c:ser>
          <c:idx val="0"/>
          <c:order val="0"/>
          <c:tx>
            <c:strRef>
              <c:f>'C1 Source'!$C$1</c:f>
              <c:strCache>
                <c:ptCount val="1"/>
                <c:pt idx="0">
                  <c:v>Number of occupied posts</c:v>
                </c:pt>
              </c:strCache>
            </c:strRef>
          </c:tx>
          <c:spPr>
            <a:ln w="28575" cap="rnd">
              <a:solidFill>
                <a:srgbClr val="2F3D5B"/>
              </a:solidFill>
              <a:round/>
            </a:ln>
            <a:effectLst/>
          </c:spPr>
          <c:marker>
            <c:symbol val="none"/>
          </c:marker>
          <c:cat>
            <c:multiLvlStrRef>
              <c:f>'C1 Source'!$A$2:$B$35</c:f>
              <c:multiLvlStrCache>
                <c:ptCount val="34"/>
                <c:lvl>
                  <c:pt idx="2">
                    <c:v>Q1</c:v>
                  </c:pt>
                  <c:pt idx="3">
                    <c:v>Q2</c:v>
                  </c:pt>
                  <c:pt idx="4">
                    <c:v>Q3</c:v>
                  </c:pt>
                  <c:pt idx="5">
                    <c:v>Q4</c:v>
                  </c:pt>
                  <c:pt idx="6">
                    <c:v>Q1</c:v>
                  </c:pt>
                  <c:pt idx="7">
                    <c:v>Q2</c:v>
                  </c:pt>
                  <c:pt idx="8">
                    <c:v>Q3</c:v>
                  </c:pt>
                  <c:pt idx="9">
                    <c:v>Q4</c:v>
                  </c:pt>
                  <c:pt idx="10">
                    <c:v>Q1</c:v>
                  </c:pt>
                  <c:pt idx="11">
                    <c:v>Q2</c:v>
                  </c:pt>
                  <c:pt idx="12">
                    <c:v>Q3</c:v>
                  </c:pt>
                  <c:pt idx="13">
                    <c:v>Q4</c:v>
                  </c:pt>
                  <c:pt idx="14">
                    <c:v>Q1</c:v>
                  </c:pt>
                  <c:pt idx="15">
                    <c:v>Q2</c:v>
                  </c:pt>
                  <c:pt idx="16">
                    <c:v>Q3</c:v>
                  </c:pt>
                  <c:pt idx="17">
                    <c:v>Q4</c:v>
                  </c:pt>
                  <c:pt idx="18">
                    <c:v>Q1</c:v>
                  </c:pt>
                  <c:pt idx="19">
                    <c:v>Q2</c:v>
                  </c:pt>
                  <c:pt idx="20">
                    <c:v>Q3</c:v>
                  </c:pt>
                  <c:pt idx="21">
                    <c:v>Q4</c:v>
                  </c:pt>
                  <c:pt idx="22">
                    <c:v>Q1</c:v>
                  </c:pt>
                  <c:pt idx="23">
                    <c:v>Q2</c:v>
                  </c:pt>
                  <c:pt idx="24">
                    <c:v>Q3</c:v>
                  </c:pt>
                  <c:pt idx="25">
                    <c:v>Q4</c:v>
                  </c:pt>
                  <c:pt idx="26">
                    <c:v>Q1</c:v>
                  </c:pt>
                  <c:pt idx="27">
                    <c:v>Q2</c:v>
                  </c:pt>
                  <c:pt idx="28">
                    <c:v>Q3</c:v>
                  </c:pt>
                  <c:pt idx="29">
                    <c:v>Q4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</c:lvl>
                <c:lvl>
                  <c:pt idx="2">
                    <c:v>2017</c:v>
                  </c:pt>
                  <c:pt idx="6">
                    <c:v>2018</c:v>
                  </c:pt>
                  <c:pt idx="10">
                    <c:v>2019</c:v>
                  </c:pt>
                  <c:pt idx="14">
                    <c:v>2020</c:v>
                  </c:pt>
                  <c:pt idx="18">
                    <c:v>2021</c:v>
                  </c:pt>
                  <c:pt idx="22">
                    <c:v>2022</c:v>
                  </c:pt>
                  <c:pt idx="26">
                    <c:v>2023</c:v>
                  </c:pt>
                  <c:pt idx="30">
                    <c:v>2024</c:v>
                  </c:pt>
                </c:lvl>
              </c:multiLvlStrCache>
            </c:multiLvlStrRef>
          </c:cat>
          <c:val>
            <c:numRef>
              <c:f>'C1 Source'!$C$2:$C$35</c:f>
              <c:numCache>
                <c:formatCode>General</c:formatCode>
                <c:ptCount val="34"/>
                <c:pt idx="2" formatCode="0">
                  <c:v>211199.014393419</c:v>
                </c:pt>
                <c:pt idx="3" formatCode="0">
                  <c:v>214926.773563097</c:v>
                </c:pt>
                <c:pt idx="4" formatCode="0">
                  <c:v>217256.93371883102</c:v>
                </c:pt>
                <c:pt idx="5" formatCode="0">
                  <c:v>219156.84240999509</c:v>
                </c:pt>
                <c:pt idx="6" formatCode="0">
                  <c:v>222980.991838847</c:v>
                </c:pt>
                <c:pt idx="7" formatCode="0">
                  <c:v>227527.98745633499</c:v>
                </c:pt>
                <c:pt idx="8" formatCode="0">
                  <c:v>230092.19</c:v>
                </c:pt>
                <c:pt idx="9" formatCode="0">
                  <c:v>239255.34909658492</c:v>
                </c:pt>
                <c:pt idx="10" formatCode="0">
                  <c:v>244075.71023319906</c:v>
                </c:pt>
                <c:pt idx="11" formatCode="0">
                  <c:v>236560.93902995795</c:v>
                </c:pt>
                <c:pt idx="12" formatCode="0">
                  <c:v>239636.29660380003</c:v>
                </c:pt>
                <c:pt idx="13" formatCode="0">
                  <c:v>242080.13406225899</c:v>
                </c:pt>
                <c:pt idx="14" formatCode="0">
                  <c:v>246644.82860395004</c:v>
                </c:pt>
                <c:pt idx="15" formatCode="0">
                  <c:v>244400.01721129505</c:v>
                </c:pt>
                <c:pt idx="16" formatCode="0">
                  <c:v>242184.56900632504</c:v>
                </c:pt>
                <c:pt idx="17" formatCode="0">
                  <c:v>242562.17186618698</c:v>
                </c:pt>
                <c:pt idx="18" formatCode="0">
                  <c:v>241818.17142833903</c:v>
                </c:pt>
                <c:pt idx="19" formatCode="0">
                  <c:v>242255.65252360801</c:v>
                </c:pt>
                <c:pt idx="20" formatCode="0">
                  <c:v>239500.13330625498</c:v>
                </c:pt>
                <c:pt idx="21" formatCode="0">
                  <c:v>242211.88810653705</c:v>
                </c:pt>
                <c:pt idx="22" formatCode="0">
                  <c:v>243612.69038287399</c:v>
                </c:pt>
                <c:pt idx="23" formatCode="0">
                  <c:v>248385.25531075307</c:v>
                </c:pt>
                <c:pt idx="24" formatCode="0">
                  <c:v>251478.61430704396</c:v>
                </c:pt>
                <c:pt idx="25" formatCode="0">
                  <c:v>254829.75100653805</c:v>
                </c:pt>
                <c:pt idx="26" formatCode="0">
                  <c:v>256570.57866063245</c:v>
                </c:pt>
                <c:pt idx="27" formatCode="0">
                  <c:v>259274.93604609108</c:v>
                </c:pt>
                <c:pt idx="28" formatCode="0">
                  <c:v>261633.45787370813</c:v>
                </c:pt>
                <c:pt idx="29" formatCode="0">
                  <c:v>263660.92737907835</c:v>
                </c:pt>
                <c:pt idx="30" formatCode="0">
                  <c:v>264379.08806693013</c:v>
                </c:pt>
                <c:pt idx="31" formatCode="0">
                  <c:v>265970.68374508654</c:v>
                </c:pt>
                <c:pt idx="32" formatCode="0">
                  <c:v>268101.02016601653</c:v>
                </c:pt>
                <c:pt idx="33" formatCode="0">
                  <c:v>268932.25568449264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F7-4339-98E5-ABFABFD60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8476064"/>
        <c:axId val="798477144"/>
      </c:lineChart>
      <c:catAx>
        <c:axId val="76317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5905208"/>
        <c:crosses val="autoZero"/>
        <c:auto val="1"/>
        <c:lblAlgn val="ctr"/>
        <c:lblOffset val="100"/>
        <c:noMultiLvlLbl val="0"/>
      </c:catAx>
      <c:valAx>
        <c:axId val="675905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b="1"/>
                  <a:t>Job Vacancies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3179376"/>
        <c:crosses val="autoZero"/>
        <c:crossBetween val="between"/>
      </c:valAx>
      <c:valAx>
        <c:axId val="798477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b="1"/>
                  <a:t>Occupied Posts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98476064"/>
        <c:crosses val="max"/>
        <c:crossBetween val="between"/>
      </c:valAx>
      <c:catAx>
        <c:axId val="798476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984771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43</xdr:row>
      <xdr:rowOff>0</xdr:rowOff>
    </xdr:from>
    <xdr:to>
      <xdr:col>12</xdr:col>
      <xdr:colOff>319193</xdr:colOff>
      <xdr:row>64</xdr:row>
      <xdr:rowOff>175260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BB91FD4-BB68-4FBF-8CAA-2D1E7D740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9D01B-736A-4D19-9878-C2E083A00289}">
  <dimension ref="A1:P32"/>
  <sheetViews>
    <sheetView tabSelected="1" workbookViewId="0">
      <selection sqref="A1:F1"/>
    </sheetView>
  </sheetViews>
  <sheetFormatPr defaultColWidth="14.42578125" defaultRowHeight="15" x14ac:dyDescent="0.25"/>
  <cols>
    <col min="1" max="1" width="9.42578125" style="1" customWidth="1"/>
    <col min="2" max="2" width="11" style="1" customWidth="1"/>
    <col min="3" max="6" width="15" customWidth="1"/>
  </cols>
  <sheetData>
    <row r="1" spans="1:16" x14ac:dyDescent="0.25">
      <c r="A1" s="58" t="s">
        <v>59</v>
      </c>
      <c r="B1" s="58"/>
      <c r="C1" s="58"/>
      <c r="D1" s="58"/>
      <c r="E1" s="58"/>
      <c r="F1" s="58"/>
    </row>
    <row r="3" spans="1:16" x14ac:dyDescent="0.25">
      <c r="A3" s="52" t="s">
        <v>0</v>
      </c>
      <c r="B3" s="54" t="s">
        <v>1</v>
      </c>
      <c r="C3" s="56" t="s">
        <v>17</v>
      </c>
      <c r="D3" s="51"/>
      <c r="E3" s="51"/>
      <c r="F3" s="51"/>
    </row>
    <row r="4" spans="1:16" x14ac:dyDescent="0.25">
      <c r="A4" s="53"/>
      <c r="B4" s="55"/>
      <c r="C4" s="38" t="s">
        <v>18</v>
      </c>
      <c r="D4" s="39" t="s">
        <v>19</v>
      </c>
      <c r="E4" s="39" t="s">
        <v>20</v>
      </c>
      <c r="F4" s="39" t="s">
        <v>21</v>
      </c>
    </row>
    <row r="5" spans="1:16" x14ac:dyDescent="0.25">
      <c r="A5" s="49" t="s">
        <v>61</v>
      </c>
      <c r="B5" s="33" t="s">
        <v>13</v>
      </c>
      <c r="C5" s="40">
        <v>87434.559999999939</v>
      </c>
      <c r="D5" s="40">
        <v>59027.120000000024</v>
      </c>
      <c r="E5" s="40">
        <v>90165.819999999963</v>
      </c>
      <c r="F5" s="41">
        <v>236627.49999999945</v>
      </c>
      <c r="M5" s="21"/>
      <c r="N5" s="21"/>
      <c r="O5" s="21"/>
      <c r="P5" s="21"/>
    </row>
    <row r="6" spans="1:16" x14ac:dyDescent="0.25">
      <c r="A6" s="48"/>
      <c r="B6" s="35" t="s">
        <v>14</v>
      </c>
      <c r="C6" s="40">
        <v>87335.499999999956</v>
      </c>
      <c r="D6" s="40">
        <v>58450.950000000012</v>
      </c>
      <c r="E6" s="40">
        <v>91002.749999999985</v>
      </c>
      <c r="F6" s="41">
        <v>236789.19999999893</v>
      </c>
      <c r="M6" s="21"/>
      <c r="N6" s="21"/>
      <c r="O6" s="21"/>
      <c r="P6" s="21"/>
    </row>
    <row r="7" spans="1:16" x14ac:dyDescent="0.25">
      <c r="A7" s="48"/>
      <c r="B7" s="35" t="s">
        <v>15</v>
      </c>
      <c r="C7" s="40">
        <v>86237.030000000144</v>
      </c>
      <c r="D7" s="40">
        <v>58955.209999999883</v>
      </c>
      <c r="E7" s="40">
        <v>91078.67</v>
      </c>
      <c r="F7" s="41">
        <v>236270.91000000012</v>
      </c>
      <c r="M7" s="21"/>
      <c r="N7" s="21"/>
      <c r="O7" s="21"/>
      <c r="P7" s="21"/>
    </row>
    <row r="8" spans="1:16" x14ac:dyDescent="0.25">
      <c r="A8" s="50"/>
      <c r="B8" s="36" t="s">
        <v>16</v>
      </c>
      <c r="C8" s="42">
        <v>85318.199999999721</v>
      </c>
      <c r="D8" s="42">
        <v>60058.780000000057</v>
      </c>
      <c r="E8" s="42">
        <v>93786.809999999983</v>
      </c>
      <c r="F8" s="43">
        <v>239163.78999999975</v>
      </c>
      <c r="M8" s="21"/>
      <c r="N8" s="21"/>
      <c r="O8" s="21"/>
      <c r="P8" s="21"/>
    </row>
    <row r="9" spans="1:16" x14ac:dyDescent="0.25">
      <c r="A9" s="49" t="s">
        <v>62</v>
      </c>
      <c r="B9" s="33" t="s">
        <v>13</v>
      </c>
      <c r="C9" s="40">
        <v>89344.83000000022</v>
      </c>
      <c r="D9" s="40">
        <v>61182.459999999992</v>
      </c>
      <c r="E9" s="40">
        <v>94607.999999999985</v>
      </c>
      <c r="F9" s="41">
        <v>245135.29000000024</v>
      </c>
      <c r="M9" s="21"/>
      <c r="N9" s="21"/>
      <c r="O9" s="21"/>
      <c r="P9" s="21"/>
    </row>
    <row r="10" spans="1:16" x14ac:dyDescent="0.25">
      <c r="A10" s="48"/>
      <c r="B10" s="35" t="s">
        <v>14</v>
      </c>
      <c r="C10" s="40">
        <v>91205.490000000165</v>
      </c>
      <c r="D10" s="40">
        <v>62721.370000000046</v>
      </c>
      <c r="E10" s="40">
        <v>95793.95</v>
      </c>
      <c r="F10" s="41">
        <v>249720.81000000055</v>
      </c>
      <c r="M10" s="21"/>
      <c r="N10" s="21"/>
      <c r="O10" s="21"/>
      <c r="P10" s="21"/>
    </row>
    <row r="11" spans="1:16" x14ac:dyDescent="0.25">
      <c r="A11" s="48"/>
      <c r="B11" s="35" t="s">
        <v>15</v>
      </c>
      <c r="C11" s="40">
        <v>92819.279999999912</v>
      </c>
      <c r="D11" s="40">
        <v>64360.939999999959</v>
      </c>
      <c r="E11" s="40">
        <v>95970.189999999973</v>
      </c>
      <c r="F11" s="41">
        <v>253150.41000000027</v>
      </c>
      <c r="M11" s="21"/>
      <c r="N11" s="21"/>
      <c r="O11" s="21"/>
      <c r="P11" s="21"/>
    </row>
    <row r="12" spans="1:16" x14ac:dyDescent="0.25">
      <c r="A12" s="50"/>
      <c r="B12" s="36" t="s">
        <v>16</v>
      </c>
      <c r="C12" s="42">
        <v>92798.999999999971</v>
      </c>
      <c r="D12" s="42">
        <v>66178.690000000017</v>
      </c>
      <c r="E12" s="42">
        <v>98688.02</v>
      </c>
      <c r="F12" s="43">
        <v>257665.71000000069</v>
      </c>
      <c r="M12" s="21"/>
      <c r="N12" s="21"/>
      <c r="O12" s="21"/>
      <c r="P12" s="21"/>
    </row>
    <row r="13" spans="1:16" ht="14.45" customHeight="1" x14ac:dyDescent="0.25">
      <c r="A13" s="49" t="s">
        <v>63</v>
      </c>
      <c r="B13" s="33" t="s">
        <v>13</v>
      </c>
      <c r="C13" s="40">
        <v>98403.769999999902</v>
      </c>
      <c r="D13" s="40">
        <v>67232.950000000055</v>
      </c>
      <c r="E13" s="40">
        <v>101748.36999999991</v>
      </c>
      <c r="F13" s="41">
        <v>267385.08999999991</v>
      </c>
      <c r="G13" s="23"/>
      <c r="H13" s="23"/>
      <c r="I13" s="23"/>
      <c r="J13" s="23"/>
      <c r="M13" s="21"/>
      <c r="N13" s="21"/>
      <c r="O13" s="21"/>
      <c r="P13" s="21"/>
    </row>
    <row r="14" spans="1:16" x14ac:dyDescent="0.25">
      <c r="A14" s="48"/>
      <c r="B14" s="35" t="s">
        <v>14</v>
      </c>
      <c r="C14" s="40">
        <v>99515.710000000559</v>
      </c>
      <c r="D14" s="40">
        <v>67634.59</v>
      </c>
      <c r="E14" s="40">
        <v>102221.85000000002</v>
      </c>
      <c r="F14" s="41">
        <v>269372.15000000037</v>
      </c>
      <c r="G14" s="23"/>
      <c r="H14" s="23"/>
      <c r="I14" s="23"/>
      <c r="J14" s="23"/>
      <c r="M14" s="21"/>
      <c r="N14" s="21"/>
      <c r="O14" s="21"/>
      <c r="P14" s="21"/>
    </row>
    <row r="15" spans="1:16" x14ac:dyDescent="0.25">
      <c r="A15" s="48"/>
      <c r="B15" s="35" t="s">
        <v>15</v>
      </c>
      <c r="C15" s="40">
        <v>99850.560000000405</v>
      </c>
      <c r="D15" s="40">
        <v>69523.579999999944</v>
      </c>
      <c r="E15" s="40">
        <v>102624.23999999998</v>
      </c>
      <c r="F15" s="41">
        <v>271998.38000000076</v>
      </c>
      <c r="G15" s="23"/>
      <c r="H15" s="23"/>
      <c r="I15" s="23"/>
      <c r="J15" s="23"/>
      <c r="M15" s="21"/>
      <c r="N15" s="21"/>
      <c r="O15" s="21"/>
      <c r="P15" s="21"/>
    </row>
    <row r="16" spans="1:16" x14ac:dyDescent="0.25">
      <c r="A16" s="50"/>
      <c r="B16" s="36" t="s">
        <v>16</v>
      </c>
      <c r="C16" s="44">
        <v>99129.419999999896</v>
      </c>
      <c r="D16" s="42">
        <v>69146.290000000008</v>
      </c>
      <c r="E16" s="42">
        <v>105082.61</v>
      </c>
      <c r="F16" s="43">
        <v>273358.32000000007</v>
      </c>
      <c r="G16" s="23"/>
      <c r="H16" s="23"/>
      <c r="I16" s="23"/>
      <c r="J16" s="23"/>
      <c r="M16" s="21"/>
      <c r="N16" s="21"/>
      <c r="O16" s="21"/>
      <c r="P16" s="21"/>
    </row>
    <row r="17" spans="1:16" ht="14.45" customHeight="1" x14ac:dyDescent="0.25">
      <c r="A17" s="49" t="s">
        <v>64</v>
      </c>
      <c r="B17" s="33" t="s">
        <v>13</v>
      </c>
      <c r="C17" s="40">
        <v>101644.72999999972</v>
      </c>
      <c r="D17" s="40">
        <v>72945.62</v>
      </c>
      <c r="E17" s="40">
        <v>103707.40000000004</v>
      </c>
      <c r="F17" s="41">
        <v>278297.74999999889</v>
      </c>
      <c r="G17" s="23"/>
      <c r="H17" s="23"/>
      <c r="I17" s="23"/>
      <c r="J17" s="23"/>
      <c r="M17" s="21"/>
      <c r="N17" s="21"/>
      <c r="O17" s="21"/>
      <c r="P17" s="21"/>
    </row>
    <row r="18" spans="1:16" x14ac:dyDescent="0.25">
      <c r="A18" s="48"/>
      <c r="B18" s="35" t="s">
        <v>14</v>
      </c>
      <c r="C18" s="40">
        <v>101154.97999999978</v>
      </c>
      <c r="D18" s="40">
        <v>74619.589999999967</v>
      </c>
      <c r="E18" s="40">
        <v>103614.3499999999</v>
      </c>
      <c r="F18" s="41">
        <v>279388.91999999864</v>
      </c>
      <c r="G18" s="23"/>
      <c r="H18" s="23"/>
      <c r="I18" s="23"/>
      <c r="J18" s="23"/>
      <c r="M18" s="21"/>
      <c r="N18" s="21"/>
      <c r="O18" s="21"/>
      <c r="P18" s="21"/>
    </row>
    <row r="19" spans="1:16" x14ac:dyDescent="0.25">
      <c r="A19" s="48"/>
      <c r="B19" s="35" t="s">
        <v>15</v>
      </c>
      <c r="C19" s="40">
        <v>100840.98999999971</v>
      </c>
      <c r="D19" s="40">
        <v>76109.070000000065</v>
      </c>
      <c r="E19" s="40">
        <v>104972.20999999999</v>
      </c>
      <c r="F19" s="41">
        <v>281922.26999999949</v>
      </c>
      <c r="G19" s="23"/>
      <c r="H19" s="23"/>
      <c r="I19" s="23"/>
      <c r="J19" s="23"/>
      <c r="M19" s="21"/>
      <c r="N19" s="21"/>
      <c r="O19" s="21"/>
      <c r="P19" s="21"/>
    </row>
    <row r="20" spans="1:16" x14ac:dyDescent="0.25">
      <c r="A20" s="48"/>
      <c r="B20" s="36" t="s">
        <v>16</v>
      </c>
      <c r="C20" s="45">
        <v>100726.51999999993</v>
      </c>
      <c r="D20" s="40">
        <v>74690.459999999977</v>
      </c>
      <c r="E20" s="40">
        <v>107046.63999999996</v>
      </c>
      <c r="F20" s="41">
        <v>282463.61999999976</v>
      </c>
      <c r="G20" s="23"/>
      <c r="H20" s="23"/>
      <c r="I20" s="23"/>
      <c r="J20" s="23"/>
      <c r="M20" s="21"/>
      <c r="N20" s="21"/>
      <c r="O20" s="21"/>
      <c r="P20" s="21"/>
    </row>
    <row r="21" spans="1:16" x14ac:dyDescent="0.25">
      <c r="A21" s="49" t="s">
        <v>65</v>
      </c>
      <c r="B21" s="33" t="s">
        <v>13</v>
      </c>
      <c r="C21" s="46">
        <v>98785.72</v>
      </c>
      <c r="D21" s="46">
        <v>73180.929999999891</v>
      </c>
      <c r="E21" s="46">
        <v>108595.60999999999</v>
      </c>
      <c r="F21" s="47">
        <v>280562.25999999989</v>
      </c>
      <c r="G21" s="23"/>
      <c r="H21" s="23"/>
      <c r="I21" s="23"/>
      <c r="J21" s="23"/>
      <c r="M21" s="21"/>
      <c r="N21" s="21"/>
      <c r="O21" s="21"/>
      <c r="P21" s="21"/>
    </row>
    <row r="22" spans="1:16" x14ac:dyDescent="0.25">
      <c r="A22" s="48"/>
      <c r="B22" s="35" t="s">
        <v>14</v>
      </c>
      <c r="C22" s="40">
        <v>101003.07999999957</v>
      </c>
      <c r="D22" s="40">
        <v>74168.88999999997</v>
      </c>
      <c r="E22" s="40">
        <v>109286.71999999999</v>
      </c>
      <c r="F22" s="41">
        <v>284458.68999999983</v>
      </c>
      <c r="M22" s="21"/>
      <c r="N22" s="21"/>
      <c r="O22" s="21"/>
      <c r="P22" s="21"/>
    </row>
    <row r="23" spans="1:16" x14ac:dyDescent="0.25">
      <c r="A23" s="48"/>
      <c r="B23" s="35" t="s">
        <v>15</v>
      </c>
      <c r="C23" s="40">
        <v>101035.84000000046</v>
      </c>
      <c r="D23" s="40">
        <v>74476.709999999963</v>
      </c>
      <c r="E23" s="40">
        <v>112584.48999999992</v>
      </c>
      <c r="F23" s="41">
        <v>288097.0400000005</v>
      </c>
      <c r="M23" s="21"/>
      <c r="N23" s="21"/>
      <c r="O23" s="21"/>
      <c r="P23" s="21"/>
    </row>
    <row r="24" spans="1:16" x14ac:dyDescent="0.25">
      <c r="A24" s="50"/>
      <c r="B24" s="36" t="s">
        <v>16</v>
      </c>
      <c r="C24" s="42">
        <v>100554.3699999997</v>
      </c>
      <c r="D24" s="42">
        <v>75029.609999999826</v>
      </c>
      <c r="E24" s="42">
        <v>111959.42999999992</v>
      </c>
      <c r="F24" s="43">
        <v>287543.40999999957</v>
      </c>
      <c r="M24" s="21"/>
      <c r="N24" s="21"/>
      <c r="O24" s="21"/>
      <c r="P24" s="21"/>
    </row>
    <row r="25" spans="1:16" ht="15.75" customHeight="1" x14ac:dyDescent="0.25">
      <c r="A25" s="48">
        <v>2026</v>
      </c>
      <c r="B25" s="33" t="s">
        <v>60</v>
      </c>
      <c r="C25" s="40">
        <v>98972.300315166794</v>
      </c>
      <c r="D25" s="40">
        <v>78339.873142995944</v>
      </c>
      <c r="E25" s="40">
        <v>117583.08564697091</v>
      </c>
      <c r="F25" s="41">
        <v>294895.25910513324</v>
      </c>
    </row>
    <row r="26" spans="1:16" x14ac:dyDescent="0.25">
      <c r="A26" s="48"/>
      <c r="B26" s="35" t="s">
        <v>14</v>
      </c>
      <c r="C26" s="40">
        <v>104346.32067208813</v>
      </c>
      <c r="D26" s="40">
        <v>76474.039991305021</v>
      </c>
      <c r="E26" s="40">
        <v>117483.07016421096</v>
      </c>
      <c r="F26" s="41">
        <v>298303.43082760595</v>
      </c>
    </row>
    <row r="27" spans="1:16" ht="2.25" customHeight="1" x14ac:dyDescent="0.25">
      <c r="A27" s="37"/>
      <c r="B27" s="37"/>
      <c r="C27" s="34"/>
      <c r="D27" s="34"/>
      <c r="E27" s="34"/>
      <c r="F27" s="34"/>
    </row>
    <row r="28" spans="1:16" ht="2.25" customHeight="1" x14ac:dyDescent="0.25">
      <c r="A28" s="37"/>
      <c r="B28" s="37"/>
      <c r="C28" s="34"/>
      <c r="D28" s="34"/>
      <c r="E28" s="34"/>
      <c r="F28" s="34"/>
    </row>
    <row r="29" spans="1:16" x14ac:dyDescent="0.25">
      <c r="A29" s="57" t="s">
        <v>58</v>
      </c>
      <c r="B29" s="57"/>
      <c r="C29" s="57"/>
      <c r="D29" s="57"/>
      <c r="E29" s="57"/>
      <c r="F29" s="57"/>
    </row>
    <row r="31" spans="1:16" x14ac:dyDescent="0.25">
      <c r="C31" s="25"/>
      <c r="D31" s="25"/>
      <c r="E31" s="25"/>
      <c r="F31" s="25"/>
    </row>
    <row r="32" spans="1:16" x14ac:dyDescent="0.25">
      <c r="C32" s="32"/>
    </row>
  </sheetData>
  <mergeCells count="11">
    <mergeCell ref="A9:A12"/>
    <mergeCell ref="A1:F1"/>
    <mergeCell ref="A3:A4"/>
    <mergeCell ref="B3:B4"/>
    <mergeCell ref="C3:F3"/>
    <mergeCell ref="A5:A8"/>
    <mergeCell ref="A25:A26"/>
    <mergeCell ref="A29:F29"/>
    <mergeCell ref="A13:A16"/>
    <mergeCell ref="A17:A20"/>
    <mergeCell ref="A21:A2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B0310-3183-4C62-9850-233D1680E63C}">
  <sheetPr>
    <tabColor rgb="FFFFC000"/>
  </sheetPr>
  <dimension ref="A1:Y42"/>
  <sheetViews>
    <sheetView topLeftCell="A14" zoomScale="90" zoomScaleNormal="90" workbookViewId="0">
      <selection activeCell="B12" sqref="B12:D35"/>
    </sheetView>
  </sheetViews>
  <sheetFormatPr defaultRowHeight="15" x14ac:dyDescent="0.25"/>
  <cols>
    <col min="3" max="3" width="10.140625" customWidth="1"/>
    <col min="4" max="4" width="13" customWidth="1"/>
  </cols>
  <sheetData>
    <row r="1" spans="1:19" x14ac:dyDescent="0.25">
      <c r="A1" s="65" t="s">
        <v>0</v>
      </c>
      <c r="B1" s="68" t="s">
        <v>1</v>
      </c>
      <c r="C1" s="59" t="s">
        <v>22</v>
      </c>
      <c r="D1" s="59" t="s">
        <v>33</v>
      </c>
    </row>
    <row r="2" spans="1:19" x14ac:dyDescent="0.25">
      <c r="A2" s="66"/>
      <c r="B2" s="69"/>
      <c r="C2" s="60"/>
      <c r="D2" s="60"/>
    </row>
    <row r="3" spans="1:19" x14ac:dyDescent="0.25">
      <c r="A3" s="67"/>
      <c r="B3" s="70"/>
      <c r="C3" s="61"/>
      <c r="D3" s="61"/>
    </row>
    <row r="4" spans="1:19" x14ac:dyDescent="0.25">
      <c r="A4" s="62">
        <v>2017</v>
      </c>
      <c r="B4" s="4" t="s">
        <v>13</v>
      </c>
      <c r="C4" s="6">
        <v>211199.014393419</v>
      </c>
      <c r="D4" s="6">
        <v>5082.4470895367695</v>
      </c>
      <c r="S4" s="22"/>
    </row>
    <row r="5" spans="1:19" x14ac:dyDescent="0.25">
      <c r="A5" s="63"/>
      <c r="B5" s="3" t="s">
        <v>14</v>
      </c>
      <c r="C5" s="7">
        <v>214926.773563097</v>
      </c>
      <c r="D5" s="7">
        <v>4950.0623977599998</v>
      </c>
      <c r="S5" s="22"/>
    </row>
    <row r="6" spans="1:19" x14ac:dyDescent="0.25">
      <c r="A6" s="63"/>
      <c r="B6" s="3" t="s">
        <v>15</v>
      </c>
      <c r="C6" s="7">
        <v>217256.93371883102</v>
      </c>
      <c r="D6" s="7">
        <v>4530.0801825427816</v>
      </c>
      <c r="S6" s="22"/>
    </row>
    <row r="7" spans="1:19" x14ac:dyDescent="0.25">
      <c r="A7" s="64"/>
      <c r="B7" s="5" t="s">
        <v>16</v>
      </c>
      <c r="C7" s="8">
        <v>219156.84240999509</v>
      </c>
      <c r="D7" s="8">
        <v>3642.5716840405203</v>
      </c>
      <c r="S7" s="22"/>
    </row>
    <row r="8" spans="1:19" x14ac:dyDescent="0.25">
      <c r="A8" s="62">
        <v>2018</v>
      </c>
      <c r="B8" s="3" t="s">
        <v>13</v>
      </c>
      <c r="C8" s="6">
        <v>222980.991838847</v>
      </c>
      <c r="D8" s="6">
        <v>5887.0475925769988</v>
      </c>
      <c r="S8" s="22"/>
    </row>
    <row r="9" spans="1:19" x14ac:dyDescent="0.25">
      <c r="A9" s="63"/>
      <c r="B9" s="3" t="s">
        <v>14</v>
      </c>
      <c r="C9" s="7">
        <v>227527.98745633499</v>
      </c>
      <c r="D9" s="7">
        <v>6067.1464024889001</v>
      </c>
      <c r="S9" s="22"/>
    </row>
    <row r="10" spans="1:19" x14ac:dyDescent="0.25">
      <c r="A10" s="63"/>
      <c r="B10" s="3" t="s">
        <v>15</v>
      </c>
      <c r="C10" s="7">
        <v>230092.19</v>
      </c>
      <c r="D10" s="7">
        <v>6314.31</v>
      </c>
      <c r="S10" s="22"/>
    </row>
    <row r="11" spans="1:19" x14ac:dyDescent="0.25">
      <c r="A11" s="64"/>
      <c r="B11" s="5" t="s">
        <v>16</v>
      </c>
      <c r="C11" s="8">
        <v>239255.34909658492</v>
      </c>
      <c r="D11" s="8">
        <v>6781.2138903010491</v>
      </c>
      <c r="S11" s="22"/>
    </row>
    <row r="12" spans="1:19" x14ac:dyDescent="0.25">
      <c r="A12" s="62">
        <v>2019</v>
      </c>
      <c r="B12" s="3" t="s">
        <v>13</v>
      </c>
      <c r="C12" s="6">
        <v>244075.71023319906</v>
      </c>
      <c r="D12" s="6">
        <v>6237.4061952255843</v>
      </c>
      <c r="S12" s="22"/>
    </row>
    <row r="13" spans="1:19" x14ac:dyDescent="0.25">
      <c r="A13" s="63"/>
      <c r="B13" s="3" t="s">
        <v>14</v>
      </c>
      <c r="C13" s="7">
        <v>236560.93902995795</v>
      </c>
      <c r="D13" s="7">
        <v>6754.7015740487495</v>
      </c>
      <c r="S13" s="22"/>
    </row>
    <row r="14" spans="1:19" x14ac:dyDescent="0.25">
      <c r="A14" s="63"/>
      <c r="B14" s="3" t="s">
        <v>15</v>
      </c>
      <c r="C14" s="7">
        <v>239636.29660380003</v>
      </c>
      <c r="D14" s="7">
        <v>5790.2752810390002</v>
      </c>
      <c r="S14" s="22"/>
    </row>
    <row r="15" spans="1:19" x14ac:dyDescent="0.25">
      <c r="A15" s="64"/>
      <c r="B15" s="5" t="s">
        <v>16</v>
      </c>
      <c r="C15" s="8">
        <v>242080.13406225899</v>
      </c>
      <c r="D15" s="8">
        <v>5444.0549529645796</v>
      </c>
      <c r="S15" s="22"/>
    </row>
    <row r="16" spans="1:19" x14ac:dyDescent="0.25">
      <c r="A16" s="62">
        <v>2020</v>
      </c>
      <c r="B16" s="3" t="s">
        <v>13</v>
      </c>
      <c r="C16" s="6">
        <v>246644.82860395004</v>
      </c>
      <c r="D16" s="6">
        <v>3507.343390519381</v>
      </c>
      <c r="S16" s="22"/>
    </row>
    <row r="17" spans="1:19" x14ac:dyDescent="0.25">
      <c r="A17" s="63"/>
      <c r="B17" s="3" t="s">
        <v>14</v>
      </c>
      <c r="C17" s="7">
        <v>244400.01721129505</v>
      </c>
      <c r="D17" s="7">
        <v>3642.7182487055697</v>
      </c>
      <c r="S17" s="22"/>
    </row>
    <row r="18" spans="1:19" x14ac:dyDescent="0.25">
      <c r="A18" s="63"/>
      <c r="B18" s="3" t="s">
        <v>15</v>
      </c>
      <c r="C18" s="7">
        <v>242184.56900632504</v>
      </c>
      <c r="D18" s="7">
        <v>4802.1660286989199</v>
      </c>
      <c r="S18" s="22"/>
    </row>
    <row r="19" spans="1:19" x14ac:dyDescent="0.25">
      <c r="A19" s="64"/>
      <c r="B19" s="5" t="s">
        <v>16</v>
      </c>
      <c r="C19" s="8">
        <v>242562.17186618698</v>
      </c>
      <c r="D19" s="8">
        <v>4226.2235546933289</v>
      </c>
      <c r="S19" s="22"/>
    </row>
    <row r="20" spans="1:19" x14ac:dyDescent="0.25">
      <c r="A20" s="62">
        <v>2021</v>
      </c>
      <c r="B20" s="3" t="s">
        <v>13</v>
      </c>
      <c r="C20" s="6">
        <v>241818.17142833903</v>
      </c>
      <c r="D20" s="6">
        <v>3454.0795886854203</v>
      </c>
      <c r="S20" s="22"/>
    </row>
    <row r="21" spans="1:19" x14ac:dyDescent="0.25">
      <c r="A21" s="63"/>
      <c r="B21" s="3" t="s">
        <v>14</v>
      </c>
      <c r="C21" s="7">
        <v>242255.65252360801</v>
      </c>
      <c r="D21" s="7">
        <v>5936.9053307269487</v>
      </c>
      <c r="S21" s="22"/>
    </row>
    <row r="22" spans="1:19" x14ac:dyDescent="0.25">
      <c r="A22" s="63"/>
      <c r="B22" s="3" t="s">
        <v>15</v>
      </c>
      <c r="C22" s="7">
        <v>239500.13330625498</v>
      </c>
      <c r="D22" s="7">
        <v>6423.4917997440025</v>
      </c>
      <c r="S22" s="22"/>
    </row>
    <row r="23" spans="1:19" x14ac:dyDescent="0.25">
      <c r="A23" s="64"/>
      <c r="B23" s="5" t="s">
        <v>16</v>
      </c>
      <c r="C23" s="8">
        <v>242211.88810653705</v>
      </c>
      <c r="D23" s="8">
        <v>5635.2053204842705</v>
      </c>
      <c r="S23" s="22"/>
    </row>
    <row r="24" spans="1:19" x14ac:dyDescent="0.25">
      <c r="A24" s="62">
        <v>2022</v>
      </c>
      <c r="B24" s="3" t="s">
        <v>13</v>
      </c>
      <c r="C24" s="6">
        <v>243612.69038287399</v>
      </c>
      <c r="D24" s="6">
        <v>6306.2967995690915</v>
      </c>
      <c r="S24" s="22"/>
    </row>
    <row r="25" spans="1:19" x14ac:dyDescent="0.25">
      <c r="A25" s="63"/>
      <c r="B25" s="3" t="s">
        <v>14</v>
      </c>
      <c r="C25" s="7">
        <v>248385.25531075307</v>
      </c>
      <c r="D25" s="7">
        <v>7033.9045880392814</v>
      </c>
      <c r="S25" s="22"/>
    </row>
    <row r="26" spans="1:19" x14ac:dyDescent="0.25">
      <c r="A26" s="63"/>
      <c r="B26" s="3" t="s">
        <v>15</v>
      </c>
      <c r="C26" s="7">
        <v>251478.61430704396</v>
      </c>
      <c r="D26" s="7">
        <v>7224.6647797187788</v>
      </c>
      <c r="S26" s="22"/>
    </row>
    <row r="27" spans="1:19" x14ac:dyDescent="0.25">
      <c r="A27" s="64"/>
      <c r="B27" s="5" t="s">
        <v>16</v>
      </c>
      <c r="C27" s="8">
        <v>254829.75100653805</v>
      </c>
      <c r="D27" s="8">
        <v>6406.9339225141102</v>
      </c>
      <c r="S27" s="22"/>
    </row>
    <row r="28" spans="1:19" x14ac:dyDescent="0.25">
      <c r="A28" s="62">
        <v>2023</v>
      </c>
      <c r="B28" s="3" t="s">
        <v>13</v>
      </c>
      <c r="C28" s="6">
        <v>256570.57866063245</v>
      </c>
      <c r="D28" s="6">
        <v>6794.9055957495575</v>
      </c>
      <c r="S28" s="22"/>
    </row>
    <row r="29" spans="1:19" x14ac:dyDescent="0.25">
      <c r="A29" s="63"/>
      <c r="B29" s="3" t="s">
        <v>14</v>
      </c>
      <c r="C29" s="7">
        <v>259274.93604609108</v>
      </c>
      <c r="D29" s="7">
        <v>7116.7107278728499</v>
      </c>
      <c r="S29" s="22"/>
    </row>
    <row r="30" spans="1:19" x14ac:dyDescent="0.25">
      <c r="A30" s="63"/>
      <c r="B30" s="3" t="s">
        <v>15</v>
      </c>
      <c r="C30" s="7">
        <v>261633.45787370813</v>
      </c>
      <c r="D30" s="7">
        <v>8013.2566541249726</v>
      </c>
      <c r="S30" s="22"/>
    </row>
    <row r="31" spans="1:19" x14ac:dyDescent="0.25">
      <c r="A31" s="64"/>
      <c r="B31" s="5" t="s">
        <v>16</v>
      </c>
      <c r="C31" s="8">
        <v>263660.92737907835</v>
      </c>
      <c r="D31" s="8">
        <v>7629.6475992240139</v>
      </c>
      <c r="S31" s="22"/>
    </row>
    <row r="32" spans="1:19" x14ac:dyDescent="0.25">
      <c r="A32" s="62">
        <v>2024</v>
      </c>
      <c r="B32" s="3" t="s">
        <v>13</v>
      </c>
      <c r="C32" s="6">
        <v>264379.08806693013</v>
      </c>
      <c r="D32" s="6">
        <v>8694.0523449859975</v>
      </c>
      <c r="S32" s="22"/>
    </row>
    <row r="33" spans="1:25" x14ac:dyDescent="0.25">
      <c r="A33" s="63"/>
      <c r="B33" s="3" t="s">
        <v>14</v>
      </c>
      <c r="C33" s="7">
        <v>265970.68374508654</v>
      </c>
      <c r="D33" s="7">
        <v>8092.2134056279992</v>
      </c>
    </row>
    <row r="34" spans="1:25" x14ac:dyDescent="0.25">
      <c r="A34" s="63"/>
      <c r="B34" s="3" t="s">
        <v>15</v>
      </c>
      <c r="C34" s="7">
        <v>268101.02016601653</v>
      </c>
      <c r="D34" s="7">
        <v>8579.290348675655</v>
      </c>
    </row>
    <row r="35" spans="1:25" x14ac:dyDescent="0.25">
      <c r="B35" s="3" t="s">
        <v>16</v>
      </c>
      <c r="C35" s="7">
        <v>268932.25568449264</v>
      </c>
      <c r="D35" s="7">
        <v>7891.8375644273501</v>
      </c>
    </row>
    <row r="40" spans="1:25" x14ac:dyDescent="0.25">
      <c r="B40" t="s">
        <v>34</v>
      </c>
      <c r="C40" t="s">
        <v>35</v>
      </c>
      <c r="D40" t="s">
        <v>36</v>
      </c>
      <c r="E40" t="s">
        <v>37</v>
      </c>
      <c r="F40" t="s">
        <v>38</v>
      </c>
      <c r="G40" t="s">
        <v>39</v>
      </c>
      <c r="H40" t="s">
        <v>40</v>
      </c>
      <c r="I40" t="s">
        <v>41</v>
      </c>
      <c r="J40" t="s">
        <v>42</v>
      </c>
      <c r="K40" t="s">
        <v>43</v>
      </c>
      <c r="L40" t="s">
        <v>44</v>
      </c>
      <c r="M40" t="s">
        <v>45</v>
      </c>
      <c r="N40" t="s">
        <v>46</v>
      </c>
      <c r="O40" t="s">
        <v>47</v>
      </c>
      <c r="P40" t="s">
        <v>48</v>
      </c>
      <c r="Q40" t="s">
        <v>49</v>
      </c>
      <c r="R40" t="s">
        <v>50</v>
      </c>
      <c r="S40" t="s">
        <v>51</v>
      </c>
      <c r="T40" t="s">
        <v>52</v>
      </c>
      <c r="U40" t="s">
        <v>53</v>
      </c>
      <c r="V40" t="s">
        <v>54</v>
      </c>
      <c r="W40" t="s">
        <v>55</v>
      </c>
      <c r="X40" t="s">
        <v>56</v>
      </c>
      <c r="Y40" t="s">
        <v>57</v>
      </c>
    </row>
    <row r="41" spans="1:25" x14ac:dyDescent="0.25">
      <c r="A41" t="s">
        <v>22</v>
      </c>
      <c r="B41" s="22">
        <f>C12</f>
        <v>244075.71023319906</v>
      </c>
      <c r="C41" s="22">
        <f>$C13</f>
        <v>236560.93902995795</v>
      </c>
      <c r="D41" s="22">
        <f>C14</f>
        <v>239636.29660380003</v>
      </c>
      <c r="E41" s="22">
        <f>C15</f>
        <v>242080.13406225899</v>
      </c>
      <c r="F41">
        <v>246645</v>
      </c>
      <c r="G41">
        <v>244400</v>
      </c>
      <c r="H41">
        <v>242185</v>
      </c>
      <c r="I41">
        <v>242562</v>
      </c>
      <c r="J41">
        <v>241818</v>
      </c>
      <c r="K41">
        <v>242256</v>
      </c>
      <c r="L41">
        <v>239500</v>
      </c>
      <c r="M41">
        <v>242212</v>
      </c>
      <c r="N41">
        <v>243613</v>
      </c>
      <c r="O41">
        <v>248385</v>
      </c>
      <c r="P41">
        <v>251479</v>
      </c>
      <c r="Q41">
        <v>254830</v>
      </c>
      <c r="R41" s="22">
        <f>C28</f>
        <v>256570.57866063245</v>
      </c>
      <c r="S41" s="22">
        <f>C29</f>
        <v>259274.93604609108</v>
      </c>
      <c r="T41" s="22">
        <f>C30</f>
        <v>261633.45787370813</v>
      </c>
      <c r="U41" s="22">
        <f>C31</f>
        <v>263660.92737907835</v>
      </c>
      <c r="V41" s="22">
        <f>C32</f>
        <v>264379.08806693013</v>
      </c>
      <c r="W41" s="22">
        <f>C33</f>
        <v>265970.68374508654</v>
      </c>
      <c r="X41" s="22">
        <f>C34</f>
        <v>268101.02016601653</v>
      </c>
      <c r="Y41">
        <f>C35</f>
        <v>268932.25568449264</v>
      </c>
    </row>
    <row r="42" spans="1:25" x14ac:dyDescent="0.25">
      <c r="A42" t="s">
        <v>33</v>
      </c>
      <c r="B42" s="22">
        <f>D12</f>
        <v>6237.4061952255843</v>
      </c>
      <c r="C42" s="22">
        <f>$D13</f>
        <v>6754.7015740487495</v>
      </c>
      <c r="D42" s="22">
        <f>D14</f>
        <v>5790.2752810390002</v>
      </c>
      <c r="E42" s="22">
        <f>D15</f>
        <v>5444.0549529645796</v>
      </c>
      <c r="F42">
        <v>3507</v>
      </c>
      <c r="G42">
        <v>3643</v>
      </c>
      <c r="H42">
        <v>4802</v>
      </c>
      <c r="I42">
        <v>4226</v>
      </c>
      <c r="J42">
        <v>3454</v>
      </c>
      <c r="K42">
        <v>5937</v>
      </c>
      <c r="L42">
        <v>6423</v>
      </c>
      <c r="M42">
        <v>5635</v>
      </c>
      <c r="N42">
        <v>6306</v>
      </c>
      <c r="O42">
        <v>7034</v>
      </c>
      <c r="P42">
        <v>7225</v>
      </c>
      <c r="Q42">
        <v>6407</v>
      </c>
      <c r="R42" s="22">
        <f>D28</f>
        <v>6794.9055957495575</v>
      </c>
      <c r="S42" s="22">
        <f>D29</f>
        <v>7116.7107278728499</v>
      </c>
      <c r="T42" s="22">
        <f>D30</f>
        <v>8013.2566541249726</v>
      </c>
      <c r="U42" s="22">
        <f>D31</f>
        <v>7629.6475992240139</v>
      </c>
      <c r="V42" s="22">
        <f>D32</f>
        <v>8694.0523449859975</v>
      </c>
      <c r="W42" s="22">
        <f>D33</f>
        <v>8092.2134056279992</v>
      </c>
      <c r="X42" s="22">
        <f>D34</f>
        <v>8579.290348675655</v>
      </c>
      <c r="Y42" s="22">
        <f>D35</f>
        <v>7891.8375644273501</v>
      </c>
    </row>
  </sheetData>
  <mergeCells count="12">
    <mergeCell ref="D1:D3"/>
    <mergeCell ref="A4:A7"/>
    <mergeCell ref="A32:A34"/>
    <mergeCell ref="A8:A11"/>
    <mergeCell ref="A1:A3"/>
    <mergeCell ref="B1:B3"/>
    <mergeCell ref="C1:C3"/>
    <mergeCell ref="A12:A15"/>
    <mergeCell ref="A16:A19"/>
    <mergeCell ref="A20:A23"/>
    <mergeCell ref="A24:A27"/>
    <mergeCell ref="A28:A31"/>
  </mergeCells>
  <phoneticPr fontId="7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15765-FE06-48E1-9DB4-D9D93D20F57C}">
  <sheetPr>
    <tabColor rgb="FFFFC000"/>
  </sheetPr>
  <dimension ref="A1:K45"/>
  <sheetViews>
    <sheetView workbookViewId="0">
      <selection activeCell="J3" sqref="J3:K11"/>
    </sheetView>
  </sheetViews>
  <sheetFormatPr defaultColWidth="8.85546875" defaultRowHeight="11.25" x14ac:dyDescent="0.25"/>
  <cols>
    <col min="1" max="1" width="8.85546875" style="9"/>
    <col min="2" max="2" width="19.42578125" style="9" customWidth="1"/>
    <col min="3" max="16384" width="8.85546875" style="2"/>
  </cols>
  <sheetData>
    <row r="1" spans="1:11" s="9" customFormat="1" x14ac:dyDescent="0.25">
      <c r="A1" s="10"/>
      <c r="B1" s="10"/>
      <c r="C1" s="72" t="s">
        <v>53</v>
      </c>
      <c r="D1" s="73"/>
      <c r="E1" s="71" t="s">
        <v>57</v>
      </c>
      <c r="F1" s="71"/>
    </row>
    <row r="2" spans="1:11" x14ac:dyDescent="0.25">
      <c r="A2" s="10"/>
      <c r="B2" s="10"/>
      <c r="C2" s="10" t="s">
        <v>15</v>
      </c>
      <c r="D2" s="10" t="s">
        <v>32</v>
      </c>
      <c r="E2" s="10" t="s">
        <v>16</v>
      </c>
      <c r="F2" s="10" t="s">
        <v>32</v>
      </c>
    </row>
    <row r="3" spans="1:11" s="9" customFormat="1" ht="33.75" x14ac:dyDescent="0.25">
      <c r="A3" s="10" t="s">
        <v>2</v>
      </c>
      <c r="B3" s="11" t="s">
        <v>23</v>
      </c>
      <c r="C3" s="12">
        <v>720.22497418300054</v>
      </c>
      <c r="D3" s="14">
        <f>C3/$C$12</f>
        <v>9.439819661608663E-2</v>
      </c>
      <c r="E3" s="12">
        <v>621.53165888056003</v>
      </c>
      <c r="F3" s="14">
        <f>(E3)/$E$12</f>
        <v>7.875626605419872E-2</v>
      </c>
      <c r="G3" s="26"/>
      <c r="H3" s="9">
        <f>D3*100</f>
        <v>9.4398196616086629</v>
      </c>
      <c r="I3" s="9">
        <f>F3*100</f>
        <v>7.875626605419872</v>
      </c>
      <c r="J3" s="9">
        <f>ROUND(H3,1)</f>
        <v>9.4</v>
      </c>
      <c r="K3" s="9">
        <f>ROUND(I3,1)</f>
        <v>7.9</v>
      </c>
    </row>
    <row r="4" spans="1:11" x14ac:dyDescent="0.25">
      <c r="A4" s="10" t="s">
        <v>3</v>
      </c>
      <c r="B4" s="11" t="s">
        <v>12</v>
      </c>
      <c r="C4" s="12">
        <v>474.09525205900007</v>
      </c>
      <c r="D4" s="14">
        <f t="shared" ref="D4:D11" si="0">C4/$C$12</f>
        <v>6.2138551734318578E-2</v>
      </c>
      <c r="E4" s="12">
        <v>529.00973735799994</v>
      </c>
      <c r="F4" s="14">
        <f t="shared" ref="F4:F11" si="1">(E4)/$E$12</f>
        <v>6.7032517210253315E-2</v>
      </c>
      <c r="G4" s="26"/>
      <c r="H4" s="9">
        <f t="shared" ref="H4:H11" si="2">D4*100</f>
        <v>6.2138551734318579</v>
      </c>
      <c r="I4" s="9">
        <f t="shared" ref="I4:I11" si="3">F4*100</f>
        <v>6.7032517210253317</v>
      </c>
      <c r="J4" s="9">
        <f t="shared" ref="J4:J11" si="4">ROUND(H4,1)</f>
        <v>6.2</v>
      </c>
      <c r="K4" s="9">
        <f t="shared" ref="K4:K11" si="5">ROUND(I4,1)</f>
        <v>6.7</v>
      </c>
    </row>
    <row r="5" spans="1:11" ht="56.25" x14ac:dyDescent="0.25">
      <c r="A5" s="10" t="s">
        <v>4</v>
      </c>
      <c r="B5" s="11" t="s">
        <v>24</v>
      </c>
      <c r="C5" s="12">
        <v>2180.6814626450005</v>
      </c>
      <c r="D5" s="14">
        <f t="shared" si="0"/>
        <v>0.28581680009267979</v>
      </c>
      <c r="E5" s="12">
        <v>1978.0306547929606</v>
      </c>
      <c r="F5" s="14">
        <f>(E5)/$E$12</f>
        <v>0.25064259605506606</v>
      </c>
      <c r="G5" s="26"/>
      <c r="H5" s="9">
        <f t="shared" si="2"/>
        <v>28.581680009267981</v>
      </c>
      <c r="I5" s="9">
        <f t="shared" si="3"/>
        <v>25.064259605506606</v>
      </c>
      <c r="J5" s="9">
        <f t="shared" si="4"/>
        <v>28.6</v>
      </c>
      <c r="K5" s="9">
        <f t="shared" si="5"/>
        <v>25.1</v>
      </c>
    </row>
    <row r="6" spans="1:11" ht="22.5" x14ac:dyDescent="0.25">
      <c r="A6" s="10" t="s">
        <v>5</v>
      </c>
      <c r="B6" s="11" t="s">
        <v>25</v>
      </c>
      <c r="C6" s="12">
        <v>632.02252336299989</v>
      </c>
      <c r="D6" s="14">
        <f t="shared" si="0"/>
        <v>8.2837708445050853E-2</v>
      </c>
      <c r="E6" s="12">
        <v>702.75085065600001</v>
      </c>
      <c r="F6" s="14">
        <f t="shared" si="1"/>
        <v>8.9047809831219363E-2</v>
      </c>
      <c r="G6" s="26"/>
      <c r="H6" s="9">
        <f t="shared" si="2"/>
        <v>8.2837708445050851</v>
      </c>
      <c r="I6" s="9">
        <f t="shared" si="3"/>
        <v>8.9047809831219364</v>
      </c>
      <c r="J6" s="9">
        <f t="shared" si="4"/>
        <v>8.3000000000000007</v>
      </c>
      <c r="K6" s="9">
        <f t="shared" si="5"/>
        <v>8.9</v>
      </c>
    </row>
    <row r="7" spans="1:11" ht="22.5" x14ac:dyDescent="0.25">
      <c r="A7" s="10" t="s">
        <v>6</v>
      </c>
      <c r="B7" s="11" t="s">
        <v>26</v>
      </c>
      <c r="C7" s="12">
        <v>408.55773005299994</v>
      </c>
      <c r="D7" s="14">
        <f t="shared" si="0"/>
        <v>5.3548702576322625E-2</v>
      </c>
      <c r="E7" s="12">
        <v>414.50767054262013</v>
      </c>
      <c r="F7" s="14">
        <f t="shared" si="1"/>
        <v>5.2523593796585923E-2</v>
      </c>
      <c r="G7" s="26"/>
      <c r="H7" s="9">
        <f t="shared" si="2"/>
        <v>5.3548702576322622</v>
      </c>
      <c r="I7" s="9">
        <f t="shared" si="3"/>
        <v>5.2523593796585919</v>
      </c>
      <c r="J7" s="9">
        <f t="shared" si="4"/>
        <v>5.4</v>
      </c>
      <c r="K7" s="9">
        <f t="shared" si="5"/>
        <v>5.3</v>
      </c>
    </row>
    <row r="8" spans="1:11" x14ac:dyDescent="0.25">
      <c r="A8" s="10" t="s">
        <v>7</v>
      </c>
      <c r="B8" s="11" t="s">
        <v>27</v>
      </c>
      <c r="C8" s="12">
        <v>102.55580867700002</v>
      </c>
      <c r="D8" s="14">
        <f t="shared" si="0"/>
        <v>1.3441749090407637E-2</v>
      </c>
      <c r="E8" s="12">
        <v>126.66473911200001</v>
      </c>
      <c r="F8" s="14">
        <f>(E8)/$E$12</f>
        <v>1.6050094553763296E-2</v>
      </c>
      <c r="G8" s="26"/>
      <c r="H8" s="9">
        <f t="shared" si="2"/>
        <v>1.3441749090407638</v>
      </c>
      <c r="I8" s="9">
        <f t="shared" si="3"/>
        <v>1.6050094553763297</v>
      </c>
      <c r="J8" s="9">
        <f t="shared" si="4"/>
        <v>1.3</v>
      </c>
      <c r="K8" s="9">
        <f t="shared" si="5"/>
        <v>1.6</v>
      </c>
    </row>
    <row r="9" spans="1:11" ht="56.25" x14ac:dyDescent="0.25">
      <c r="A9" s="10" t="s">
        <v>8</v>
      </c>
      <c r="B9" s="11" t="s">
        <v>28</v>
      </c>
      <c r="C9" s="12">
        <v>1753.756771889</v>
      </c>
      <c r="D9" s="14">
        <f t="shared" si="0"/>
        <v>0.22986078309401498</v>
      </c>
      <c r="E9" s="12">
        <v>2226.4047116520783</v>
      </c>
      <c r="F9" s="14">
        <f t="shared" si="1"/>
        <v>0.28211486785886875</v>
      </c>
      <c r="G9" s="26"/>
      <c r="H9" s="9">
        <f t="shared" si="2"/>
        <v>22.986078309401499</v>
      </c>
      <c r="I9" s="9">
        <f t="shared" si="3"/>
        <v>28.211486785886876</v>
      </c>
      <c r="J9" s="9">
        <f t="shared" si="4"/>
        <v>23</v>
      </c>
      <c r="K9" s="9">
        <f t="shared" si="5"/>
        <v>28.2</v>
      </c>
    </row>
    <row r="10" spans="1:11" ht="45" x14ac:dyDescent="0.25">
      <c r="A10" s="10" t="s">
        <v>9</v>
      </c>
      <c r="B10" s="11" t="s">
        <v>29</v>
      </c>
      <c r="C10" s="12">
        <v>770.22638937499983</v>
      </c>
      <c r="D10" s="14">
        <f t="shared" si="0"/>
        <v>0.10095176472545578</v>
      </c>
      <c r="E10" s="12">
        <v>682.69790250568008</v>
      </c>
      <c r="F10" s="14">
        <f t="shared" si="1"/>
        <v>8.6506836580488869E-2</v>
      </c>
      <c r="G10" s="26"/>
      <c r="H10" s="9">
        <f t="shared" si="2"/>
        <v>10.095176472545578</v>
      </c>
      <c r="I10" s="9">
        <f t="shared" si="3"/>
        <v>8.6506836580488873</v>
      </c>
      <c r="J10" s="9">
        <f t="shared" si="4"/>
        <v>10.1</v>
      </c>
      <c r="K10" s="9">
        <f t="shared" si="5"/>
        <v>8.6999999999999993</v>
      </c>
    </row>
    <row r="11" spans="1:11" ht="33.75" x14ac:dyDescent="0.25">
      <c r="A11" s="10" t="s">
        <v>10</v>
      </c>
      <c r="B11" s="11" t="s">
        <v>30</v>
      </c>
      <c r="C11" s="12">
        <v>587.52668697999979</v>
      </c>
      <c r="D11" s="14">
        <f t="shared" si="0"/>
        <v>7.7005743625663162E-2</v>
      </c>
      <c r="E11" s="12">
        <v>610.2396389274403</v>
      </c>
      <c r="F11" s="14">
        <f t="shared" si="1"/>
        <v>7.7325418059554382E-2</v>
      </c>
      <c r="G11" s="26"/>
      <c r="H11" s="9">
        <f t="shared" si="2"/>
        <v>7.7005743625663161</v>
      </c>
      <c r="I11" s="9">
        <f t="shared" si="3"/>
        <v>7.7325418059554378</v>
      </c>
      <c r="J11" s="9">
        <f t="shared" si="4"/>
        <v>7.7</v>
      </c>
      <c r="K11" s="9">
        <f t="shared" si="5"/>
        <v>7.7</v>
      </c>
    </row>
    <row r="12" spans="1:11" x14ac:dyDescent="0.25">
      <c r="A12" s="10" t="s">
        <v>11</v>
      </c>
      <c r="B12" s="11" t="s">
        <v>31</v>
      </c>
      <c r="C12" s="12">
        <v>7629.6475992240003</v>
      </c>
      <c r="D12" s="12"/>
      <c r="E12" s="12">
        <v>7891.8375644273501</v>
      </c>
      <c r="F12" s="13"/>
    </row>
    <row r="21" spans="1:10" customFormat="1" ht="15" x14ac:dyDescent="0.25">
      <c r="B21" t="s">
        <v>23</v>
      </c>
      <c r="C21" t="s">
        <v>12</v>
      </c>
      <c r="D21" t="s">
        <v>24</v>
      </c>
      <c r="E21" t="s">
        <v>25</v>
      </c>
      <c r="F21" t="s">
        <v>26</v>
      </c>
      <c r="G21" t="s">
        <v>27</v>
      </c>
      <c r="H21" t="s">
        <v>28</v>
      </c>
      <c r="I21" t="s">
        <v>29</v>
      </c>
      <c r="J21" t="s">
        <v>30</v>
      </c>
    </row>
    <row r="23" spans="1:10" s="27" customFormat="1" ht="15" x14ac:dyDescent="0.25">
      <c r="A23" s="30" t="str">
        <f>C1</f>
        <v>Q4 2023</v>
      </c>
      <c r="B23" s="28">
        <f>ROUND(B33,1)</f>
        <v>9.4</v>
      </c>
      <c r="C23" s="28">
        <f t="shared" ref="C23:J23" si="6">ROUND(C33,1)</f>
        <v>6.2</v>
      </c>
      <c r="D23" s="28">
        <f t="shared" si="6"/>
        <v>28.6</v>
      </c>
      <c r="E23" s="28">
        <f t="shared" si="6"/>
        <v>8.3000000000000007</v>
      </c>
      <c r="F23" s="28">
        <f t="shared" si="6"/>
        <v>5.4</v>
      </c>
      <c r="G23" s="28">
        <f t="shared" si="6"/>
        <v>1.3</v>
      </c>
      <c r="H23" s="28">
        <f t="shared" si="6"/>
        <v>23</v>
      </c>
      <c r="I23" s="28">
        <f t="shared" si="6"/>
        <v>10.1</v>
      </c>
      <c r="J23" s="28">
        <f t="shared" si="6"/>
        <v>7.7</v>
      </c>
    </row>
    <row r="24" spans="1:10" customFormat="1" ht="15" x14ac:dyDescent="0.25">
      <c r="A24" s="31" t="str">
        <f>E1</f>
        <v>Q4 2024</v>
      </c>
      <c r="B24" s="29">
        <f>ROUND(B34,1)</f>
        <v>7.9</v>
      </c>
      <c r="C24" s="29">
        <f t="shared" ref="C24:J24" si="7">ROUND(C34,1)</f>
        <v>6.7</v>
      </c>
      <c r="D24" s="29">
        <f t="shared" si="7"/>
        <v>25.1</v>
      </c>
      <c r="E24" s="29">
        <f t="shared" si="7"/>
        <v>8.9</v>
      </c>
      <c r="F24" s="29">
        <f t="shared" si="7"/>
        <v>5.3</v>
      </c>
      <c r="G24" s="29">
        <f t="shared" si="7"/>
        <v>1.6</v>
      </c>
      <c r="H24" s="29">
        <f t="shared" si="7"/>
        <v>28.2</v>
      </c>
      <c r="I24" s="29">
        <f t="shared" si="7"/>
        <v>8.6999999999999993</v>
      </c>
      <c r="J24" s="29">
        <f t="shared" si="7"/>
        <v>7.7</v>
      </c>
    </row>
    <row r="25" spans="1:10" customFormat="1" ht="15" x14ac:dyDescent="0.25">
      <c r="B25" s="25"/>
      <c r="C25" s="25"/>
      <c r="D25" s="25"/>
      <c r="E25" s="25"/>
      <c r="F25" s="25"/>
      <c r="G25" s="25"/>
      <c r="H25" s="25"/>
      <c r="I25" s="25"/>
      <c r="J25" s="25"/>
    </row>
    <row r="26" spans="1:10" customFormat="1" ht="15" x14ac:dyDescent="0.25">
      <c r="B26" s="25"/>
      <c r="C26" s="25"/>
      <c r="D26" s="25"/>
      <c r="E26" s="25"/>
      <c r="F26" s="25"/>
      <c r="G26" s="25"/>
      <c r="H26" s="25"/>
      <c r="I26" s="25"/>
      <c r="J26" s="25"/>
    </row>
    <row r="27" spans="1:10" customFormat="1" ht="15" x14ac:dyDescent="0.25">
      <c r="B27" s="25"/>
      <c r="C27" s="25"/>
      <c r="D27" s="25"/>
      <c r="E27" s="25"/>
      <c r="F27" s="25"/>
      <c r="G27" s="25"/>
      <c r="H27" s="25"/>
      <c r="I27" s="25"/>
      <c r="J27" s="25"/>
    </row>
    <row r="28" spans="1:10" customFormat="1" ht="15" x14ac:dyDescent="0.25">
      <c r="B28" s="25"/>
      <c r="C28" s="25"/>
      <c r="D28" s="25"/>
      <c r="E28" s="25"/>
      <c r="F28" s="25"/>
      <c r="G28" s="25"/>
      <c r="H28" s="25"/>
      <c r="I28" s="25"/>
      <c r="J28" s="25"/>
    </row>
    <row r="29" spans="1:10" customFormat="1" ht="15" x14ac:dyDescent="0.25">
      <c r="B29" s="25"/>
      <c r="C29" s="25"/>
      <c r="D29" s="25"/>
      <c r="E29" s="25"/>
      <c r="F29" s="25"/>
      <c r="G29" s="25"/>
      <c r="H29" s="25"/>
      <c r="I29" s="25"/>
      <c r="J29" s="25"/>
    </row>
    <row r="30" spans="1:10" customFormat="1" ht="15" x14ac:dyDescent="0.25">
      <c r="B30" s="25"/>
      <c r="C30" s="25"/>
      <c r="D30" s="25"/>
      <c r="E30" s="25"/>
      <c r="F30" s="25"/>
      <c r="G30" s="25"/>
      <c r="H30" s="25"/>
      <c r="I30" s="25"/>
      <c r="J30" s="25"/>
    </row>
    <row r="31" spans="1:10" customFormat="1" ht="15" x14ac:dyDescent="0.25">
      <c r="B31" s="25"/>
      <c r="C31" s="25"/>
      <c r="D31" s="25"/>
      <c r="E31" s="25"/>
      <c r="F31" s="25"/>
      <c r="G31" s="25"/>
      <c r="H31" s="25"/>
      <c r="I31" s="25"/>
      <c r="J31" s="25"/>
    </row>
    <row r="32" spans="1:10" customFormat="1" ht="15" x14ac:dyDescent="0.25">
      <c r="B32" s="25"/>
      <c r="C32" s="25"/>
      <c r="D32" s="25"/>
      <c r="E32" s="25"/>
      <c r="F32" s="25"/>
      <c r="G32" s="25"/>
      <c r="H32" s="25"/>
      <c r="I32" s="25"/>
      <c r="J32" s="25"/>
    </row>
    <row r="33" spans="1:10" customFormat="1" ht="15" x14ac:dyDescent="0.25">
      <c r="A33" t="str">
        <f>C1</f>
        <v>Q4 2023</v>
      </c>
      <c r="B33" s="25">
        <f>D3*100</f>
        <v>9.4398196616086629</v>
      </c>
      <c r="C33" s="25">
        <f>D4*100</f>
        <v>6.2138551734318579</v>
      </c>
      <c r="D33" s="25">
        <f>D5*100</f>
        <v>28.581680009267981</v>
      </c>
      <c r="E33" s="25">
        <f>D6*100</f>
        <v>8.2837708445050851</v>
      </c>
      <c r="F33" s="25">
        <f>D7*100</f>
        <v>5.3548702576322622</v>
      </c>
      <c r="G33" s="25">
        <f>D8*100</f>
        <v>1.3441749090407638</v>
      </c>
      <c r="H33" s="25">
        <f>D9*100</f>
        <v>22.986078309401499</v>
      </c>
      <c r="I33" s="25">
        <f>D10*100</f>
        <v>10.095176472545578</v>
      </c>
      <c r="J33" s="25">
        <f>D11*100</f>
        <v>7.7005743625663161</v>
      </c>
    </row>
    <row r="34" spans="1:10" customFormat="1" ht="15" x14ac:dyDescent="0.25">
      <c r="A34" t="str">
        <f>E1</f>
        <v>Q4 2024</v>
      </c>
      <c r="B34">
        <f>F3*100</f>
        <v>7.875626605419872</v>
      </c>
      <c r="C34">
        <f>F4*100</f>
        <v>6.7032517210253317</v>
      </c>
      <c r="D34">
        <f>F5*100</f>
        <v>25.064259605506606</v>
      </c>
      <c r="E34">
        <f>F6*100</f>
        <v>8.9047809831219364</v>
      </c>
      <c r="F34">
        <f>F7*100</f>
        <v>5.2523593796585919</v>
      </c>
      <c r="G34">
        <f>F8*100</f>
        <v>1.6050094553763297</v>
      </c>
      <c r="H34">
        <f>F9*100</f>
        <v>28.211486785886876</v>
      </c>
      <c r="I34">
        <f>F10*100</f>
        <v>8.6506836580488873</v>
      </c>
      <c r="J34">
        <f>F11*100</f>
        <v>7.7325418059554378</v>
      </c>
    </row>
    <row r="36" spans="1:10" x14ac:dyDescent="0.25">
      <c r="C36" s="24"/>
      <c r="D36" s="24"/>
      <c r="E36" s="24"/>
      <c r="F36" s="24"/>
    </row>
    <row r="37" spans="1:10" x14ac:dyDescent="0.25">
      <c r="C37" s="24"/>
      <c r="D37" s="24"/>
      <c r="E37" s="24"/>
      <c r="F37" s="24"/>
    </row>
    <row r="38" spans="1:10" x14ac:dyDescent="0.25">
      <c r="C38" s="24"/>
      <c r="D38" s="24"/>
      <c r="E38" s="24"/>
      <c r="F38" s="24"/>
    </row>
    <row r="39" spans="1:10" x14ac:dyDescent="0.25">
      <c r="C39" s="24"/>
      <c r="D39" s="24"/>
      <c r="E39" s="24"/>
      <c r="F39" s="24"/>
    </row>
    <row r="40" spans="1:10" x14ac:dyDescent="0.25">
      <c r="C40" s="24"/>
      <c r="D40" s="24"/>
      <c r="E40" s="24"/>
      <c r="F40" s="24"/>
    </row>
    <row r="41" spans="1:10" x14ac:dyDescent="0.25">
      <c r="C41" s="24"/>
      <c r="D41" s="24"/>
      <c r="E41" s="24"/>
      <c r="F41" s="24"/>
    </row>
    <row r="42" spans="1:10" x14ac:dyDescent="0.25">
      <c r="C42" s="24"/>
      <c r="D42" s="24"/>
      <c r="E42" s="24"/>
      <c r="F42" s="24"/>
    </row>
    <row r="43" spans="1:10" x14ac:dyDescent="0.25">
      <c r="C43" s="24"/>
      <c r="D43" s="24"/>
      <c r="E43" s="24"/>
      <c r="F43" s="24"/>
    </row>
    <row r="44" spans="1:10" x14ac:dyDescent="0.25">
      <c r="C44" s="24"/>
      <c r="D44" s="24"/>
      <c r="E44" s="24"/>
      <c r="F44" s="24"/>
    </row>
    <row r="45" spans="1:10" x14ac:dyDescent="0.25">
      <c r="C45" s="24"/>
      <c r="D45" s="24"/>
      <c r="E45" s="24"/>
      <c r="F45" s="24"/>
    </row>
  </sheetData>
  <sortState xmlns:xlrd2="http://schemas.microsoft.com/office/spreadsheetml/2017/richdata2" ref="A1:F12">
    <sortCondition ref="E3:E32"/>
  </sortState>
  <mergeCells count="2">
    <mergeCell ref="E1:F1"/>
    <mergeCell ref="C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B614A-70D8-462B-860D-F2A36267C1A6}">
  <sheetPr>
    <tabColor rgb="FFFFC000"/>
  </sheetPr>
  <dimension ref="A1:E23"/>
  <sheetViews>
    <sheetView workbookViewId="0">
      <selection activeCell="A8" sqref="A8:D10"/>
    </sheetView>
  </sheetViews>
  <sheetFormatPr defaultRowHeight="15" x14ac:dyDescent="0.25"/>
  <sheetData>
    <row r="1" spans="1:5" x14ac:dyDescent="0.25">
      <c r="A1" s="13"/>
      <c r="B1" s="19">
        <v>2023</v>
      </c>
      <c r="C1" s="19">
        <v>2024</v>
      </c>
      <c r="D1" s="19">
        <v>2023</v>
      </c>
      <c r="E1" s="19">
        <v>2024</v>
      </c>
    </row>
    <row r="2" spans="1:5" x14ac:dyDescent="0.25">
      <c r="A2" s="13"/>
      <c r="B2" s="19" t="s">
        <v>16</v>
      </c>
      <c r="C2" s="19" t="s">
        <v>16</v>
      </c>
      <c r="D2" s="19" t="s">
        <v>16</v>
      </c>
      <c r="E2" s="19" t="s">
        <v>16</v>
      </c>
    </row>
    <row r="3" spans="1:5" x14ac:dyDescent="0.25">
      <c r="A3" s="15" t="s">
        <v>18</v>
      </c>
      <c r="B3" s="17">
        <v>4041.436447269014</v>
      </c>
      <c r="C3" s="17">
        <v>4115.0109397134211</v>
      </c>
      <c r="D3" s="18">
        <f>B3/$B$6</f>
        <v>0.52970158774830634</v>
      </c>
      <c r="E3" s="18">
        <f>C3/$C$6</f>
        <v>0.52142620855020294</v>
      </c>
    </row>
    <row r="4" spans="1:5" x14ac:dyDescent="0.25">
      <c r="A4" s="15" t="s">
        <v>19</v>
      </c>
      <c r="B4" s="17">
        <v>1916.0533699379994</v>
      </c>
      <c r="C4" s="17">
        <v>2455.9586400646408</v>
      </c>
      <c r="D4" s="18">
        <f>B4/$B$6</f>
        <v>0.25113261720408619</v>
      </c>
      <c r="E4" s="18">
        <f>C4/$C$6</f>
        <v>0.31120238094292946</v>
      </c>
    </row>
    <row r="5" spans="1:5" x14ac:dyDescent="0.25">
      <c r="A5" s="15" t="s">
        <v>20</v>
      </c>
      <c r="B5" s="17">
        <v>1672.1577820170003</v>
      </c>
      <c r="C5" s="17">
        <v>1320.8679846492805</v>
      </c>
      <c r="D5" s="18">
        <f>B5/$B$6</f>
        <v>0.21916579504760741</v>
      </c>
      <c r="E5" s="18">
        <f>C5/$C$6</f>
        <v>0.16737141050686663</v>
      </c>
    </row>
    <row r="6" spans="1:5" x14ac:dyDescent="0.25">
      <c r="A6" s="15" t="s">
        <v>21</v>
      </c>
      <c r="B6" s="17">
        <v>7629.6475992240139</v>
      </c>
      <c r="C6" s="17">
        <v>7891.8375644273501</v>
      </c>
      <c r="D6" s="20"/>
      <c r="E6" s="20"/>
    </row>
    <row r="7" spans="1:5" x14ac:dyDescent="0.25">
      <c r="A7" s="16"/>
    </row>
    <row r="8" spans="1:5" x14ac:dyDescent="0.25">
      <c r="B8" s="32">
        <v>17899</v>
      </c>
      <c r="C8" t="s">
        <v>19</v>
      </c>
      <c r="D8" t="s">
        <v>20</v>
      </c>
    </row>
    <row r="9" spans="1:5" x14ac:dyDescent="0.25">
      <c r="A9" t="s">
        <v>53</v>
      </c>
      <c r="B9">
        <f>ROUND(B22,1)</f>
        <v>53</v>
      </c>
      <c r="C9">
        <f t="shared" ref="C9:D9" si="0">ROUND(C22,1)</f>
        <v>25.1</v>
      </c>
      <c r="D9">
        <f t="shared" si="0"/>
        <v>21.9</v>
      </c>
    </row>
    <row r="10" spans="1:5" x14ac:dyDescent="0.25">
      <c r="A10" t="s">
        <v>57</v>
      </c>
      <c r="B10">
        <f>ROUND(B23,1)</f>
        <v>52.1</v>
      </c>
      <c r="C10">
        <f t="shared" ref="C10:D10" si="1">ROUND(C23,1)</f>
        <v>31.1</v>
      </c>
      <c r="D10">
        <f t="shared" si="1"/>
        <v>16.7</v>
      </c>
    </row>
    <row r="13" spans="1:5" x14ac:dyDescent="0.25">
      <c r="B13" s="22"/>
      <c r="C13" s="22"/>
      <c r="D13" s="22"/>
      <c r="E13" s="22"/>
    </row>
    <row r="14" spans="1:5" x14ac:dyDescent="0.25">
      <c r="B14" s="22"/>
      <c r="C14" s="22"/>
      <c r="D14" s="22"/>
      <c r="E14" s="22"/>
    </row>
    <row r="15" spans="1:5" x14ac:dyDescent="0.25">
      <c r="B15" s="22"/>
      <c r="C15" s="22"/>
      <c r="D15" s="22"/>
      <c r="E15" s="22"/>
    </row>
    <row r="16" spans="1:5" x14ac:dyDescent="0.25">
      <c r="B16" s="22"/>
      <c r="C16" s="22"/>
      <c r="D16" s="22"/>
      <c r="E16" s="22"/>
    </row>
    <row r="21" spans="1:4" x14ac:dyDescent="0.25">
      <c r="B21" s="32">
        <v>17899</v>
      </c>
      <c r="C21" t="s">
        <v>19</v>
      </c>
      <c r="D21" t="s">
        <v>20</v>
      </c>
    </row>
    <row r="22" spans="1:4" x14ac:dyDescent="0.25">
      <c r="A22" t="s">
        <v>53</v>
      </c>
      <c r="B22">
        <f>D3*100</f>
        <v>52.970158774830637</v>
      </c>
      <c r="C22">
        <f>D4*100</f>
        <v>25.113261720408619</v>
      </c>
      <c r="D22">
        <f>D5*100</f>
        <v>21.91657950476074</v>
      </c>
    </row>
    <row r="23" spans="1:4" x14ac:dyDescent="0.25">
      <c r="A23" t="s">
        <v>57</v>
      </c>
      <c r="B23">
        <f>E3*100</f>
        <v>52.142620855020297</v>
      </c>
      <c r="C23">
        <f>E4*100</f>
        <v>31.120238094292947</v>
      </c>
      <c r="D23">
        <f>E5*100</f>
        <v>16.737141050686663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5</vt:lpstr>
      <vt:lpstr>C1 Source</vt:lpstr>
      <vt:lpstr>C2 Source</vt:lpstr>
      <vt:lpstr>C3 Source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Xiberras Lara Ann at NSO</dc:creator>
  <cp:keywords/>
  <dc:description/>
  <cp:lastModifiedBy>Debono Rosemarie at NSO</cp:lastModifiedBy>
  <cp:revision/>
  <dcterms:created xsi:type="dcterms:W3CDTF">2024-01-23T10:15:44Z</dcterms:created>
  <dcterms:modified xsi:type="dcterms:W3CDTF">2026-09-09T11:07:33Z</dcterms:modified>
  <cp:category/>
  <cp:contentStatus/>
</cp:coreProperties>
</file>