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JVS/NR 162/"/>
    </mc:Choice>
  </mc:AlternateContent>
  <xr:revisionPtr revIDLastSave="8" documentId="8_{72B4DD45-6B3A-4646-BECE-96715EE88872}" xr6:coauthVersionLast="47" xr6:coauthVersionMax="47" xr10:uidLastSave="{C088A4B2-F05A-4AF7-BA26-3E7ABEA4AE62}"/>
  <bookViews>
    <workbookView xWindow="-120" yWindow="-120" windowWidth="29040" windowHeight="15720" tabRatio="938" xr2:uid="{324DB304-179F-48CC-8581-5FC0AD2FFE9C}"/>
  </bookViews>
  <sheets>
    <sheet name="Table 7" sheetId="39" r:id="rId1"/>
    <sheet name="C1 Source" sheetId="11" state="hidden" r:id="rId2"/>
    <sheet name="C2 Source" sheetId="12" state="hidden" r:id="rId3"/>
    <sheet name="C3 Source" sheetId="1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2" l="1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K3" i="12"/>
  <c r="J3" i="12"/>
  <c r="I4" i="12"/>
  <c r="I5" i="12"/>
  <c r="I6" i="12"/>
  <c r="I7" i="12"/>
  <c r="I8" i="12"/>
  <c r="I9" i="12"/>
  <c r="I10" i="12"/>
  <c r="I11" i="12"/>
  <c r="I3" i="12"/>
  <c r="H4" i="12"/>
  <c r="H5" i="12"/>
  <c r="H6" i="12"/>
  <c r="H7" i="12"/>
  <c r="H8" i="12"/>
  <c r="H9" i="12"/>
  <c r="H10" i="12"/>
  <c r="H11" i="12"/>
  <c r="H3" i="12"/>
  <c r="D3" i="12"/>
  <c r="F5" i="12" l="1"/>
  <c r="F8" i="12" l="1"/>
  <c r="D3" i="14" l="1"/>
  <c r="A24" i="12"/>
  <c r="A23" i="12"/>
  <c r="A34" i="12"/>
  <c r="A33" i="12"/>
  <c r="X42" i="11"/>
  <c r="X41" i="11"/>
  <c r="W42" i="11"/>
  <c r="W41" i="11"/>
  <c r="V42" i="11"/>
  <c r="V41" i="11"/>
  <c r="U42" i="11"/>
  <c r="U41" i="11"/>
  <c r="T42" i="11"/>
  <c r="T41" i="11"/>
  <c r="S42" i="11"/>
  <c r="S41" i="11"/>
  <c r="R42" i="11"/>
  <c r="R41" i="11"/>
  <c r="E42" i="11"/>
  <c r="E41" i="11"/>
  <c r="D42" i="11"/>
  <c r="D41" i="11"/>
  <c r="C42" i="11"/>
  <c r="C41" i="11"/>
  <c r="B42" i="11"/>
  <c r="B41" i="11"/>
  <c r="Y42" i="11"/>
  <c r="Y41" i="11"/>
  <c r="E5" i="14" l="1"/>
  <c r="D23" i="14" s="1"/>
  <c r="D10" i="14" s="1"/>
  <c r="F3" i="12" l="1"/>
  <c r="B34" i="12" s="1"/>
  <c r="B24" i="12" s="1"/>
  <c r="E3" i="14" l="1"/>
  <c r="B23" i="14" s="1"/>
  <c r="B10" i="14" s="1"/>
  <c r="B33" i="12"/>
  <c r="B23" i="12" s="1"/>
  <c r="B22" i="14" l="1"/>
  <c r="B9" i="14" s="1"/>
  <c r="E4" i="14"/>
  <c r="C23" i="14" s="1"/>
  <c r="C10" i="14" s="1"/>
  <c r="D4" i="14"/>
  <c r="C22" i="14" s="1"/>
  <c r="C9" i="14" s="1"/>
  <c r="D4" i="12"/>
  <c r="C33" i="12" s="1"/>
  <c r="C23" i="12" s="1"/>
  <c r="D5" i="12"/>
  <c r="D33" i="12" s="1"/>
  <c r="D23" i="12" s="1"/>
  <c r="D6" i="12"/>
  <c r="E33" i="12" s="1"/>
  <c r="E23" i="12" s="1"/>
  <c r="D7" i="12"/>
  <c r="F33" i="12" s="1"/>
  <c r="F23" i="12" s="1"/>
  <c r="D8" i="12"/>
  <c r="G33" i="12" s="1"/>
  <c r="G23" i="12" s="1"/>
  <c r="D9" i="12"/>
  <c r="H33" i="12" s="1"/>
  <c r="H23" i="12" s="1"/>
  <c r="D10" i="12"/>
  <c r="I33" i="12" s="1"/>
  <c r="I23" i="12" s="1"/>
  <c r="D11" i="12"/>
  <c r="J33" i="12" s="1"/>
  <c r="J23" i="12" s="1"/>
  <c r="F4" i="12"/>
  <c r="C34" i="12" s="1"/>
  <c r="C24" i="12" s="1"/>
  <c r="D34" i="12"/>
  <c r="D24" i="12" s="1"/>
  <c r="F6" i="12"/>
  <c r="E34" i="12" s="1"/>
  <c r="E24" i="12" s="1"/>
  <c r="F7" i="12"/>
  <c r="F34" i="12" s="1"/>
  <c r="F24" i="12" s="1"/>
  <c r="G34" i="12"/>
  <c r="G24" i="12" s="1"/>
  <c r="F9" i="12"/>
  <c r="H34" i="12" s="1"/>
  <c r="H24" i="12" s="1"/>
  <c r="F10" i="12"/>
  <c r="I34" i="12" s="1"/>
  <c r="I24" i="12" s="1"/>
  <c r="F11" i="12"/>
  <c r="J34" i="12" s="1"/>
  <c r="J24" i="12" s="1"/>
  <c r="D5" i="14" l="1"/>
  <c r="D22" i="14" s="1"/>
  <c r="D9" i="14" s="1"/>
</calcChain>
</file>

<file path=xl/sharedStrings.xml><?xml version="1.0" encoding="utf-8"?>
<sst xmlns="http://schemas.openxmlformats.org/spreadsheetml/2006/main" count="165" uniqueCount="81">
  <si>
    <t>Year</t>
  </si>
  <si>
    <t>Quarter</t>
  </si>
  <si>
    <t>Economic activity</t>
  </si>
  <si>
    <t>B-E</t>
  </si>
  <si>
    <t>F</t>
  </si>
  <si>
    <t>G-I</t>
  </si>
  <si>
    <t>J</t>
  </si>
  <si>
    <t>K</t>
  </si>
  <si>
    <t>L</t>
  </si>
  <si>
    <t>M-N</t>
  </si>
  <si>
    <t>O-Q</t>
  </si>
  <si>
    <t>R-S</t>
  </si>
  <si>
    <t>B-S</t>
  </si>
  <si>
    <t>Manufacturing, 
mining and 
quarrying 
and other 
industry</t>
  </si>
  <si>
    <t>Construction</t>
  </si>
  <si>
    <t>Wholesale and 
retail trade, 
transportation 
and storage, 
accommodation 
and food 
service activities</t>
  </si>
  <si>
    <t>Financial and 
insurance 
activities</t>
  </si>
  <si>
    <t>Real estate 
activities</t>
  </si>
  <si>
    <t>Professional, 
scientific, 
technical, 
administration 
and support 
service 
activities</t>
  </si>
  <si>
    <t>Public 
administration, 
defence, 
education, 
human 
health and 
social work 
activities</t>
  </si>
  <si>
    <t>Arts, 
entertainment 
and recreation; 
other service
 activities</t>
  </si>
  <si>
    <t>Total 
economy</t>
  </si>
  <si>
    <t>Q1</t>
  </si>
  <si>
    <t>Q2</t>
  </si>
  <si>
    <t>Q3</t>
  </si>
  <si>
    <t>Q4</t>
  </si>
  <si>
    <t>1-49</t>
  </si>
  <si>
    <t>50-249</t>
  </si>
  <si>
    <t>250+</t>
  </si>
  <si>
    <t>Total</t>
  </si>
  <si>
    <t>Number of occupied posts</t>
  </si>
  <si>
    <t>Manufacturing, mining and quarrying and other industry</t>
  </si>
  <si>
    <t>Wholesale and retail trade, transportation and storage, accommodation and food service activities</t>
  </si>
  <si>
    <t>Information and communication</t>
  </si>
  <si>
    <t>Financial and insurance activities</t>
  </si>
  <si>
    <t>Real estate activities</t>
  </si>
  <si>
    <t>Professional, scientific, technical, administration and support service activities</t>
  </si>
  <si>
    <t>Public administration, defence, education, human health and social work activities</t>
  </si>
  <si>
    <t>Arts, entertainment and recreation; other service activities</t>
  </si>
  <si>
    <t>Total economy</t>
  </si>
  <si>
    <t>%</t>
  </si>
  <si>
    <t>Number of job vacancies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</si>
  <si>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</si>
  <si>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</si>
  <si>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</si>
  <si>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</si>
  <si>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</si>
  <si>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</si>
  <si>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</si>
  <si>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</si>
  <si>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</si>
  <si>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</si>
  <si>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</si>
  <si>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</si>
  <si>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</si>
  <si>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</si>
  <si>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</si>
  <si>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</si>
  <si>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</si>
  <si>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</si>
  <si>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</si>
  <si>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</si>
  <si>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</si>
  <si>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</si>
  <si>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</si>
  <si>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</si>
  <si>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Table 7. Job vacancy rate by economic activity of enterprise and period</t>
  </si>
  <si>
    <t>M</t>
  </si>
  <si>
    <t>N-O</t>
  </si>
  <si>
    <t>P-R</t>
  </si>
  <si>
    <t>S-T</t>
  </si>
  <si>
    <t>B-T</t>
  </si>
  <si>
    <t>Q1 (revised)</t>
  </si>
  <si>
    <t>2021 (revised)</t>
  </si>
  <si>
    <t>2022 (revised)</t>
  </si>
  <si>
    <t>2023 (revised)</t>
  </si>
  <si>
    <t>2024 (revised)</t>
  </si>
  <si>
    <t>2025 (revised)</t>
  </si>
  <si>
    <t>Media, Telecommunications and Information Services</t>
  </si>
  <si>
    <t>J-K</t>
  </si>
  <si>
    <t xml:space="preserve"> * Media, Telecommunications and Information Services refers to NACE Rev. 2.1 Sections J (“Publishing, broadcasting, and content production and distribution activities”) and K (“Telecommunication, computer programming, consulting, computing infrastructure and other information service activities”).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</si>
</sst>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1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0" fillId="0" borderId="0" xfId="0" applyNumberFormat="1"/>
    <xf numFmtId="1" fontId="5" fillId="0" borderId="7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" fontId="0" fillId="0" borderId="0" xfId="0" applyNumberFormat="1"/>
    <xf numFmtId="165" fontId="0" fillId="0" borderId="0" xfId="0" applyNumberFormat="1"/>
    <xf numFmtId="1" fontId="3" fillId="0" borderId="0" xfId="0" applyNumberFormat="1" applyFont="1" applyAlignment="1">
      <alignment horizontal="center" vertical="center"/>
    </xf>
    <xf numFmtId="164" fontId="0" fillId="0" borderId="0" xfId="0" applyNumberFormat="1"/>
    <xf numFmtId="1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7" fontId="0" fillId="0" borderId="0" xfId="0" applyNumberFormat="1"/>
    <xf numFmtId="0" fontId="9" fillId="0" borderId="10" xfId="0" applyFont="1" applyBorder="1" applyAlignment="1">
      <alignment horizontal="right" vertical="center" indent="2"/>
    </xf>
    <xf numFmtId="0" fontId="9" fillId="0" borderId="10" xfId="0" applyFont="1" applyBorder="1" applyAlignment="1">
      <alignment horizontal="right" vertical="center" wrapText="1" indent="1"/>
    </xf>
    <xf numFmtId="3" fontId="6" fillId="0" borderId="0" xfId="0" applyNumberFormat="1" applyFont="1"/>
    <xf numFmtId="4" fontId="6" fillId="0" borderId="0" xfId="0" applyNumberFormat="1" applyFont="1"/>
    <xf numFmtId="0" fontId="6" fillId="0" borderId="0" xfId="0" applyFont="1"/>
    <xf numFmtId="0" fontId="9" fillId="0" borderId="8" xfId="0" applyFont="1" applyBorder="1" applyAlignment="1">
      <alignment horizontal="right" vertical="center" indent="2"/>
    </xf>
    <xf numFmtId="0" fontId="10" fillId="0" borderId="0" xfId="0" applyFont="1"/>
    <xf numFmtId="0" fontId="9" fillId="0" borderId="8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left" vertical="center" indent="1"/>
    </xf>
    <xf numFmtId="164" fontId="6" fillId="0" borderId="0" xfId="0" applyNumberFormat="1" applyFont="1"/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165" fontId="6" fillId="0" borderId="0" xfId="0" applyNumberFormat="1" applyFont="1"/>
    <xf numFmtId="165" fontId="5" fillId="0" borderId="0" xfId="0" applyNumberFormat="1" applyFont="1" applyAlignment="1">
      <alignment horizontal="right" vertical="center" indent="1"/>
    </xf>
    <xf numFmtId="165" fontId="9" fillId="0" borderId="0" xfId="0" applyNumberFormat="1" applyFont="1" applyAlignment="1">
      <alignment horizontal="right" vertical="center" indent="1"/>
    </xf>
    <xf numFmtId="165" fontId="5" fillId="0" borderId="2" xfId="0" applyNumberFormat="1" applyFont="1" applyBorder="1" applyAlignment="1">
      <alignment horizontal="right" vertical="center" indent="1"/>
    </xf>
    <xf numFmtId="165" fontId="9" fillId="0" borderId="2" xfId="0" applyNumberFormat="1" applyFont="1" applyBorder="1" applyAlignment="1">
      <alignment horizontal="right" vertical="center" indent="1"/>
    </xf>
    <xf numFmtId="165" fontId="5" fillId="0" borderId="1" xfId="0" applyNumberFormat="1" applyFont="1" applyBorder="1" applyAlignment="1">
      <alignment horizontal="right" vertical="center" indent="1"/>
    </xf>
    <xf numFmtId="165" fontId="9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3">
    <cellStyle name="% 2" xfId="1" xr:uid="{6F598DCC-8DEA-41B8-82F3-C252E1DDEDD1}"/>
    <cellStyle name="Normal" xfId="0" builtinId="0"/>
    <cellStyle name="Normal 2 2" xfId="2" xr:uid="{57EDAB91-432E-46CA-B535-55FB107BE133}"/>
  </cellStyles>
  <dxfs count="0"/>
  <tableStyles count="0" defaultTableStyle="TableStyleMedium2" defaultPivotStyle="PivotStyleLight16"/>
  <colors>
    <mruColors>
      <color rgb="FF9DC3E6"/>
      <color rgb="FF3366FF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900" b="1" i="0" baseline="0">
                <a:effectLst/>
              </a:rPr>
              <a:t>Chart 1. Number of job vacancies and occupied posts </a:t>
            </a:r>
          </a:p>
          <a:p>
            <a:pPr>
              <a:defRPr/>
            </a:pPr>
            <a:endParaRPr lang="en-GB" sz="9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'C1 Source'!$D$1</c:f>
              <c:strCache>
                <c:ptCount val="1"/>
                <c:pt idx="0">
                  <c:v>Number of job vacancies</c:v>
                </c:pt>
              </c:strCache>
            </c:strRef>
          </c:tx>
          <c:spPr>
            <a:ln w="28575" cap="rnd">
              <a:solidFill>
                <a:srgbClr val="9DC3E6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Source'!$D$2:$D$35</c:f>
              <c:numCache>
                <c:formatCode>General</c:formatCode>
                <c:ptCount val="34"/>
                <c:pt idx="2" formatCode="0">
                  <c:v>5082.4470895367695</c:v>
                </c:pt>
                <c:pt idx="3" formatCode="0">
                  <c:v>4950.0623977599998</c:v>
                </c:pt>
                <c:pt idx="4" formatCode="0">
                  <c:v>4530.0801825427816</c:v>
                </c:pt>
                <c:pt idx="5" formatCode="0">
                  <c:v>3642.5716840405203</c:v>
                </c:pt>
                <c:pt idx="6" formatCode="0">
                  <c:v>5887.0475925769988</c:v>
                </c:pt>
                <c:pt idx="7" formatCode="0">
                  <c:v>6067.1464024889001</c:v>
                </c:pt>
                <c:pt idx="8" formatCode="0">
                  <c:v>6314.31</c:v>
                </c:pt>
                <c:pt idx="9" formatCode="0">
                  <c:v>6781.2138903010491</c:v>
                </c:pt>
                <c:pt idx="10" formatCode="0">
                  <c:v>6237.4061952255843</c:v>
                </c:pt>
                <c:pt idx="11" formatCode="0">
                  <c:v>6754.7015740487495</c:v>
                </c:pt>
                <c:pt idx="12" formatCode="0">
                  <c:v>5790.2752810390002</c:v>
                </c:pt>
                <c:pt idx="13" formatCode="0">
                  <c:v>5444.0549529645796</c:v>
                </c:pt>
                <c:pt idx="14" formatCode="0">
                  <c:v>3507.343390519381</c:v>
                </c:pt>
                <c:pt idx="15" formatCode="0">
                  <c:v>3642.7182487055697</c:v>
                </c:pt>
                <c:pt idx="16" formatCode="0">
                  <c:v>4802.1660286989199</c:v>
                </c:pt>
                <c:pt idx="17" formatCode="0">
                  <c:v>4226.2235546933289</c:v>
                </c:pt>
                <c:pt idx="18" formatCode="0">
                  <c:v>3454.0795886854203</c:v>
                </c:pt>
                <c:pt idx="19" formatCode="0">
                  <c:v>5936.9053307269487</c:v>
                </c:pt>
                <c:pt idx="20" formatCode="0">
                  <c:v>6423.4917997440025</c:v>
                </c:pt>
                <c:pt idx="21" formatCode="0">
                  <c:v>5635.2053204842705</c:v>
                </c:pt>
                <c:pt idx="22" formatCode="0">
                  <c:v>6306.2967995690915</c:v>
                </c:pt>
                <c:pt idx="23" formatCode="0">
                  <c:v>7033.9045880392814</c:v>
                </c:pt>
                <c:pt idx="24" formatCode="0">
                  <c:v>7224.6647797187788</c:v>
                </c:pt>
                <c:pt idx="25" formatCode="0">
                  <c:v>6406.9339225141102</c:v>
                </c:pt>
                <c:pt idx="26" formatCode="0">
                  <c:v>6794.9055957495575</c:v>
                </c:pt>
                <c:pt idx="27" formatCode="0">
                  <c:v>7116.7107278728499</c:v>
                </c:pt>
                <c:pt idx="28" formatCode="0">
                  <c:v>8013.2566541249726</c:v>
                </c:pt>
                <c:pt idx="29" formatCode="0">
                  <c:v>7629.6475992240139</c:v>
                </c:pt>
                <c:pt idx="30" formatCode="0">
                  <c:v>8694.0523449859975</c:v>
                </c:pt>
                <c:pt idx="31" formatCode="0">
                  <c:v>8092.2134056279992</c:v>
                </c:pt>
                <c:pt idx="32" formatCode="0">
                  <c:v>8579.290348675655</c:v>
                </c:pt>
                <c:pt idx="33" formatCode="0">
                  <c:v>7891.8375644273501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179376"/>
        <c:axId val="675905208"/>
      </c:lineChart>
      <c:lineChart>
        <c:grouping val="standard"/>
        <c:varyColors val="0"/>
        <c:ser>
          <c:idx val="0"/>
          <c:order val="0"/>
          <c:tx>
            <c:strRef>
              <c:f>'C1 Source'!$C$1</c:f>
              <c:strCache>
                <c:ptCount val="1"/>
                <c:pt idx="0">
                  <c:v>Number of occupied posts</c:v>
                </c:pt>
              </c:strCache>
            </c:strRef>
          </c:tx>
          <c:spPr>
            <a:ln w="28575" cap="rnd">
              <a:solidFill>
                <a:srgbClr val="2F3D5B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Source'!$C$2:$C$35</c:f>
              <c:numCache>
                <c:formatCode>General</c:formatCode>
                <c:ptCount val="34"/>
                <c:pt idx="2" formatCode="0">
                  <c:v>211199.014393419</c:v>
                </c:pt>
                <c:pt idx="3" formatCode="0">
                  <c:v>214926.773563097</c:v>
                </c:pt>
                <c:pt idx="4" formatCode="0">
                  <c:v>217256.93371883102</c:v>
                </c:pt>
                <c:pt idx="5" formatCode="0">
                  <c:v>219156.84240999509</c:v>
                </c:pt>
                <c:pt idx="6" formatCode="0">
                  <c:v>222980.991838847</c:v>
                </c:pt>
                <c:pt idx="7" formatCode="0">
                  <c:v>227527.98745633499</c:v>
                </c:pt>
                <c:pt idx="8" formatCode="0">
                  <c:v>230092.19</c:v>
                </c:pt>
                <c:pt idx="9" formatCode="0">
                  <c:v>239255.34909658492</c:v>
                </c:pt>
                <c:pt idx="10" formatCode="0">
                  <c:v>244075.71023319906</c:v>
                </c:pt>
                <c:pt idx="11" formatCode="0">
                  <c:v>236560.93902995795</c:v>
                </c:pt>
                <c:pt idx="12" formatCode="0">
                  <c:v>239636.29660380003</c:v>
                </c:pt>
                <c:pt idx="13" formatCode="0">
                  <c:v>242080.13406225899</c:v>
                </c:pt>
                <c:pt idx="14" formatCode="0">
                  <c:v>246644.82860395004</c:v>
                </c:pt>
                <c:pt idx="15" formatCode="0">
                  <c:v>244400.01721129505</c:v>
                </c:pt>
                <c:pt idx="16" formatCode="0">
                  <c:v>242184.56900632504</c:v>
                </c:pt>
                <c:pt idx="17" formatCode="0">
                  <c:v>242562.17186618698</c:v>
                </c:pt>
                <c:pt idx="18" formatCode="0">
                  <c:v>241818.17142833903</c:v>
                </c:pt>
                <c:pt idx="19" formatCode="0">
                  <c:v>242255.65252360801</c:v>
                </c:pt>
                <c:pt idx="20" formatCode="0">
                  <c:v>239500.13330625498</c:v>
                </c:pt>
                <c:pt idx="21" formatCode="0">
                  <c:v>242211.88810653705</c:v>
                </c:pt>
                <c:pt idx="22" formatCode="0">
                  <c:v>243612.69038287399</c:v>
                </c:pt>
                <c:pt idx="23" formatCode="0">
                  <c:v>248385.25531075307</c:v>
                </c:pt>
                <c:pt idx="24" formatCode="0">
                  <c:v>251478.61430704396</c:v>
                </c:pt>
                <c:pt idx="25" formatCode="0">
                  <c:v>254829.75100653805</c:v>
                </c:pt>
                <c:pt idx="26" formatCode="0">
                  <c:v>256570.57866063245</c:v>
                </c:pt>
                <c:pt idx="27" formatCode="0">
                  <c:v>259274.93604609108</c:v>
                </c:pt>
                <c:pt idx="28" formatCode="0">
                  <c:v>261633.45787370813</c:v>
                </c:pt>
                <c:pt idx="29" formatCode="0">
                  <c:v>263660.92737907835</c:v>
                </c:pt>
                <c:pt idx="30" formatCode="0">
                  <c:v>264379.08806693013</c:v>
                </c:pt>
                <c:pt idx="31" formatCode="0">
                  <c:v>265970.68374508654</c:v>
                </c:pt>
                <c:pt idx="32" formatCode="0">
                  <c:v>268101.02016601653</c:v>
                </c:pt>
                <c:pt idx="33" formatCode="0">
                  <c:v>268932.25568449264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476064"/>
        <c:axId val="798477144"/>
      </c:lineChart>
      <c:catAx>
        <c:axId val="76317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5905208"/>
        <c:crosses val="autoZero"/>
        <c:auto val="1"/>
        <c:lblAlgn val="ctr"/>
        <c:lblOffset val="100"/>
        <c:noMultiLvlLbl val="0"/>
      </c:catAx>
      <c:valAx>
        <c:axId val="67590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Job Vacancies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3179376"/>
        <c:crosses val="autoZero"/>
        <c:crossBetween val="between"/>
      </c:valAx>
      <c:valAx>
        <c:axId val="798477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Occupied Posts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8476064"/>
        <c:crosses val="max"/>
        <c:crossBetween val="between"/>
      </c:valAx>
      <c:catAx>
        <c:axId val="7984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8477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43</xdr:row>
      <xdr:rowOff>0</xdr:rowOff>
    </xdr:from>
    <xdr:to>
      <xdr:col>12</xdr:col>
      <xdr:colOff>319193</xdr:colOff>
      <xdr:row>64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B91FD4-BB68-4FBF-8CAA-2D1E7D740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7099-A1F9-45C8-B524-13BA59041705}">
  <dimension ref="A1:O37"/>
  <sheetViews>
    <sheetView tabSelected="1" zoomScaleNormal="100" workbookViewId="0">
      <selection sqref="A1:L1"/>
    </sheetView>
  </sheetViews>
  <sheetFormatPr defaultColWidth="14.42578125" defaultRowHeight="15" x14ac:dyDescent="0.25"/>
  <cols>
    <col min="1" max="1" width="8.5703125" style="1" customWidth="1"/>
    <col min="2" max="2" width="13.140625" style="1" customWidth="1"/>
    <col min="3" max="11" width="13.7109375" customWidth="1"/>
  </cols>
  <sheetData>
    <row r="1" spans="1:15" x14ac:dyDescent="0.25">
      <c r="A1" s="61" t="s">
        <v>66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5" x14ac:dyDescent="0.25">
      <c r="J2" s="23"/>
      <c r="K2" s="23"/>
    </row>
    <row r="3" spans="1:15" s="37" customFormat="1" x14ac:dyDescent="0.25">
      <c r="A3" s="55" t="s">
        <v>0</v>
      </c>
      <c r="B3" s="57" t="s">
        <v>1</v>
      </c>
      <c r="C3" s="59" t="s">
        <v>2</v>
      </c>
      <c r="D3" s="60"/>
      <c r="E3" s="60"/>
      <c r="F3" s="60"/>
      <c r="G3" s="60"/>
      <c r="H3" s="60"/>
      <c r="I3" s="60"/>
      <c r="J3" s="60"/>
      <c r="K3" s="60"/>
      <c r="L3" s="60"/>
    </row>
    <row r="4" spans="1:15" s="39" customFormat="1" x14ac:dyDescent="0.25">
      <c r="A4" s="56"/>
      <c r="B4" s="58"/>
      <c r="C4" s="38" t="s">
        <v>3</v>
      </c>
      <c r="D4" s="33" t="s">
        <v>4</v>
      </c>
      <c r="E4" s="33" t="s">
        <v>5</v>
      </c>
      <c r="F4" s="33" t="s">
        <v>79</v>
      </c>
      <c r="G4" s="33" t="s">
        <v>8</v>
      </c>
      <c r="H4" s="33" t="s">
        <v>67</v>
      </c>
      <c r="I4" s="33" t="s">
        <v>68</v>
      </c>
      <c r="J4" s="33" t="s">
        <v>69</v>
      </c>
      <c r="K4" s="33" t="s">
        <v>70</v>
      </c>
      <c r="L4" s="33" t="s">
        <v>71</v>
      </c>
    </row>
    <row r="5" spans="1:15" s="39" customFormat="1" ht="99" customHeight="1" x14ac:dyDescent="0.25">
      <c r="A5" s="56"/>
      <c r="B5" s="58"/>
      <c r="C5" s="40" t="s">
        <v>13</v>
      </c>
      <c r="D5" s="34" t="s">
        <v>14</v>
      </c>
      <c r="E5" s="34" t="s">
        <v>15</v>
      </c>
      <c r="F5" s="34" t="s">
        <v>78</v>
      </c>
      <c r="G5" s="34" t="s">
        <v>16</v>
      </c>
      <c r="H5" s="34" t="s">
        <v>17</v>
      </c>
      <c r="I5" s="34" t="s">
        <v>18</v>
      </c>
      <c r="J5" s="34" t="s">
        <v>19</v>
      </c>
      <c r="K5" s="34" t="s">
        <v>20</v>
      </c>
      <c r="L5" s="34" t="s">
        <v>21</v>
      </c>
    </row>
    <row r="6" spans="1:15" s="37" customFormat="1" ht="13.5" customHeight="1" x14ac:dyDescent="0.25">
      <c r="A6" s="53" t="s">
        <v>73</v>
      </c>
      <c r="B6" s="41" t="s">
        <v>22</v>
      </c>
      <c r="C6" s="46">
        <v>1.2519836770742498</v>
      </c>
      <c r="D6" s="46">
        <v>1.0131946402011995</v>
      </c>
      <c r="E6" s="46">
        <v>0.80383025955394016</v>
      </c>
      <c r="F6" s="46">
        <v>2.6135465511080125</v>
      </c>
      <c r="G6" s="46">
        <v>2.0703993486512093</v>
      </c>
      <c r="H6" s="46">
        <v>1.2807694303655142</v>
      </c>
      <c r="I6" s="46">
        <v>2.1431708030341374</v>
      </c>
      <c r="J6" s="46">
        <v>0.87721675775219099</v>
      </c>
      <c r="K6" s="46">
        <v>3.2662330351422177</v>
      </c>
      <c r="L6" s="47">
        <v>1.4178160499146153</v>
      </c>
      <c r="N6" s="35"/>
      <c r="O6" s="42"/>
    </row>
    <row r="7" spans="1:15" s="37" customFormat="1" ht="13.5" customHeight="1" x14ac:dyDescent="0.25">
      <c r="A7" s="52"/>
      <c r="B7" s="43" t="s">
        <v>23</v>
      </c>
      <c r="C7" s="46">
        <v>2.549775472371727</v>
      </c>
      <c r="D7" s="46">
        <v>1.7464074525474165</v>
      </c>
      <c r="E7" s="46">
        <v>3.2628212041590525</v>
      </c>
      <c r="F7" s="46">
        <v>3.4719456016774881</v>
      </c>
      <c r="G7" s="46">
        <v>1.997256672839963</v>
      </c>
      <c r="H7" s="46">
        <v>2.8400403396336902</v>
      </c>
      <c r="I7" s="46">
        <v>2.1698703765965153</v>
      </c>
      <c r="J7" s="46">
        <v>1.1295912034130438</v>
      </c>
      <c r="K7" s="46">
        <v>4.1753674727174612</v>
      </c>
      <c r="L7" s="47">
        <v>2.3634617197082717</v>
      </c>
      <c r="N7" s="35"/>
      <c r="O7" s="42"/>
    </row>
    <row r="8" spans="1:15" s="37" customFormat="1" ht="13.5" customHeight="1" x14ac:dyDescent="0.25">
      <c r="A8" s="52"/>
      <c r="B8" s="43" t="s">
        <v>24</v>
      </c>
      <c r="C8" s="46">
        <v>2.4699675302500554</v>
      </c>
      <c r="D8" s="46">
        <v>1.6119275431723867</v>
      </c>
      <c r="E8" s="46">
        <v>2.8948557213528319</v>
      </c>
      <c r="F8" s="46">
        <v>3.4386856179616809</v>
      </c>
      <c r="G8" s="46">
        <v>2.7993801175442723</v>
      </c>
      <c r="H8" s="46">
        <v>1.5999413638465994</v>
      </c>
      <c r="I8" s="46">
        <v>3.0841595637689925</v>
      </c>
      <c r="J8" s="46">
        <v>1.2342233226147721</v>
      </c>
      <c r="K8" s="46">
        <v>6.3228821604972456</v>
      </c>
      <c r="L8" s="47">
        <v>2.5973637682896058</v>
      </c>
      <c r="N8" s="35"/>
      <c r="O8" s="42"/>
    </row>
    <row r="9" spans="1:15" s="37" customFormat="1" ht="13.5" customHeight="1" x14ac:dyDescent="0.25">
      <c r="A9" s="54"/>
      <c r="B9" s="44" t="s">
        <v>25</v>
      </c>
      <c r="C9" s="48">
        <v>2.3038434630723628</v>
      </c>
      <c r="D9" s="48">
        <v>1.9330506049035305</v>
      </c>
      <c r="E9" s="48">
        <v>2.8257790787215544</v>
      </c>
      <c r="F9" s="48">
        <v>3.4172867272850667</v>
      </c>
      <c r="G9" s="48">
        <v>2.0152173413166419</v>
      </c>
      <c r="H9" s="48">
        <v>2.9618282164816474</v>
      </c>
      <c r="I9" s="48">
        <v>2.3260527955477213</v>
      </c>
      <c r="J9" s="48">
        <v>0.7200932412644645</v>
      </c>
      <c r="K9" s="48">
        <v>5.2406533787038816</v>
      </c>
      <c r="L9" s="49">
        <v>2.213902392835525</v>
      </c>
      <c r="N9" s="35"/>
      <c r="O9" s="42"/>
    </row>
    <row r="10" spans="1:15" s="37" customFormat="1" ht="13.5" customHeight="1" x14ac:dyDescent="0.25">
      <c r="A10" s="53" t="s">
        <v>74</v>
      </c>
      <c r="B10" s="41" t="s">
        <v>22</v>
      </c>
      <c r="C10" s="46">
        <v>2.4954616591388379</v>
      </c>
      <c r="D10" s="46">
        <v>1.5602075578867887</v>
      </c>
      <c r="E10" s="46">
        <v>2.5728312755935603</v>
      </c>
      <c r="F10" s="46">
        <v>4.612720867328389</v>
      </c>
      <c r="G10" s="46">
        <v>2.4314812268241806</v>
      </c>
      <c r="H10" s="46">
        <v>3.3752112325243311</v>
      </c>
      <c r="I10" s="46">
        <v>3.2496685572566171</v>
      </c>
      <c r="J10" s="46">
        <v>1.0458293432718329</v>
      </c>
      <c r="K10" s="46">
        <v>5.2245578638688208</v>
      </c>
      <c r="L10" s="47">
        <v>2.5100249878399548</v>
      </c>
      <c r="N10" s="35"/>
      <c r="O10" s="42"/>
    </row>
    <row r="11" spans="1:15" s="37" customFormat="1" ht="13.5" customHeight="1" x14ac:dyDescent="0.25">
      <c r="A11" s="52"/>
      <c r="B11" s="43" t="s">
        <v>23</v>
      </c>
      <c r="C11" s="46">
        <v>2.9657897286559209</v>
      </c>
      <c r="D11" s="46">
        <v>3.4380157095886399</v>
      </c>
      <c r="E11" s="46">
        <v>3.0234313139898417</v>
      </c>
      <c r="F11" s="46">
        <v>5.3205421833128277</v>
      </c>
      <c r="G11" s="46">
        <v>2.9833367171524534</v>
      </c>
      <c r="H11" s="46">
        <v>0.96717614632924087</v>
      </c>
      <c r="I11" s="46">
        <v>2.7915851141391657</v>
      </c>
      <c r="J11" s="46">
        <v>0.94338091895845455</v>
      </c>
      <c r="K11" s="46">
        <v>6.2811808594557634</v>
      </c>
      <c r="L11" s="47">
        <v>2.7390302271959865</v>
      </c>
      <c r="N11" s="35"/>
      <c r="O11" s="42"/>
    </row>
    <row r="12" spans="1:15" s="37" customFormat="1" ht="13.5" customHeight="1" x14ac:dyDescent="0.25">
      <c r="A12" s="52"/>
      <c r="B12" s="43" t="s">
        <v>24</v>
      </c>
      <c r="C12" s="46">
        <v>2.5893465996569156</v>
      </c>
      <c r="D12" s="46">
        <v>3.5808384952766574</v>
      </c>
      <c r="E12" s="46">
        <v>3.3038164165292554</v>
      </c>
      <c r="F12" s="46">
        <v>5.144707072865458</v>
      </c>
      <c r="G12" s="46">
        <v>4.5594465502295813</v>
      </c>
      <c r="H12" s="46">
        <v>1.9831522174458656</v>
      </c>
      <c r="I12" s="46">
        <v>2.5695025155748263</v>
      </c>
      <c r="J12" s="46">
        <v>1.3168680092210672</v>
      </c>
      <c r="K12" s="46">
        <v>3.9</v>
      </c>
      <c r="L12" s="47">
        <v>2.77760170688504</v>
      </c>
      <c r="N12" s="35"/>
      <c r="O12" s="42"/>
    </row>
    <row r="13" spans="1:15" s="37" customFormat="1" ht="13.5" customHeight="1" x14ac:dyDescent="0.25">
      <c r="A13" s="54"/>
      <c r="B13" s="44" t="s">
        <v>25</v>
      </c>
      <c r="C13" s="48">
        <v>2.056207327338555</v>
      </c>
      <c r="D13" s="48">
        <v>3.0670849389529282</v>
      </c>
      <c r="E13" s="48">
        <v>3.2285005908964335</v>
      </c>
      <c r="F13" s="48">
        <v>5.5247783062139328</v>
      </c>
      <c r="G13" s="48">
        <v>3.7805642483798731</v>
      </c>
      <c r="H13" s="48">
        <v>3.6392589547063996</v>
      </c>
      <c r="I13" s="48">
        <v>2.212769981775903</v>
      </c>
      <c r="J13" s="48">
        <v>0.57782498487371003</v>
      </c>
      <c r="K13" s="48">
        <v>3.85609898681769</v>
      </c>
      <c r="L13" s="49">
        <v>2.4179828975652384</v>
      </c>
      <c r="N13" s="35"/>
      <c r="O13" s="42"/>
    </row>
    <row r="14" spans="1:15" s="37" customFormat="1" ht="13.5" customHeight="1" x14ac:dyDescent="0.25">
      <c r="A14" s="53" t="s">
        <v>75</v>
      </c>
      <c r="B14" s="41" t="s">
        <v>22</v>
      </c>
      <c r="C14" s="46">
        <v>2.1844112675701144</v>
      </c>
      <c r="D14" s="46">
        <v>2.7106161740551253</v>
      </c>
      <c r="E14" s="46">
        <v>3.4395112707255286</v>
      </c>
      <c r="F14" s="46">
        <v>5.0689579586359095</v>
      </c>
      <c r="G14" s="46">
        <v>3.6796398826935031</v>
      </c>
      <c r="H14" s="46">
        <v>1.4544860669643727</v>
      </c>
      <c r="I14" s="46">
        <v>2.4720618981701308</v>
      </c>
      <c r="J14" s="46">
        <v>0.95622283599182678</v>
      </c>
      <c r="K14" s="46">
        <v>3.8015886129807108</v>
      </c>
      <c r="L14" s="47">
        <v>2.5911412555354474</v>
      </c>
      <c r="N14" s="35"/>
      <c r="O14" s="42"/>
    </row>
    <row r="15" spans="1:15" s="37" customFormat="1" ht="13.5" customHeight="1" x14ac:dyDescent="0.25">
      <c r="A15" s="52"/>
      <c r="B15" s="43" t="s">
        <v>23</v>
      </c>
      <c r="C15" s="46">
        <v>2.534458933239077</v>
      </c>
      <c r="D15" s="46">
        <v>2.8895680336358898</v>
      </c>
      <c r="E15" s="46">
        <v>3.2042258714269134</v>
      </c>
      <c r="F15" s="46">
        <v>3.2008059211766851</v>
      </c>
      <c r="G15" s="46">
        <v>3.9211459044109866</v>
      </c>
      <c r="H15" s="46">
        <v>2.1789599241412989</v>
      </c>
      <c r="I15" s="46">
        <v>2.8327269058878946</v>
      </c>
      <c r="J15" s="46">
        <v>1.2191886701049803</v>
      </c>
      <c r="K15" s="46">
        <v>5.4</v>
      </c>
      <c r="L15" s="47">
        <v>2.7170640965564545</v>
      </c>
      <c r="N15" s="35"/>
      <c r="O15" s="42"/>
    </row>
    <row r="16" spans="1:15" s="37" customFormat="1" ht="13.5" customHeight="1" x14ac:dyDescent="0.25">
      <c r="A16" s="52"/>
      <c r="B16" s="43" t="s">
        <v>24</v>
      </c>
      <c r="C16" s="46">
        <v>3.2769864368984867</v>
      </c>
      <c r="D16" s="46">
        <v>3.5775706969987269</v>
      </c>
      <c r="E16" s="46">
        <v>2.7959535287929551</v>
      </c>
      <c r="F16" s="46">
        <v>4.9842331848181747</v>
      </c>
      <c r="G16" s="46">
        <v>2.5930653895861902</v>
      </c>
      <c r="H16" s="46">
        <v>1.7924644873647391</v>
      </c>
      <c r="I16" s="46">
        <v>3.7569667741079229</v>
      </c>
      <c r="J16" s="46">
        <v>1.6462542316241768</v>
      </c>
      <c r="K16" s="46">
        <v>4.6769793637097621</v>
      </c>
      <c r="L16" s="47">
        <v>2.9958747730083726</v>
      </c>
      <c r="N16" s="35"/>
      <c r="O16" s="42"/>
    </row>
    <row r="17" spans="1:15" s="37" customFormat="1" ht="13.5" customHeight="1" x14ac:dyDescent="0.25">
      <c r="A17" s="54"/>
      <c r="B17" s="44" t="s">
        <v>25</v>
      </c>
      <c r="C17" s="48">
        <v>2.8334897595238053</v>
      </c>
      <c r="D17" s="48">
        <v>3.4827245580692652</v>
      </c>
      <c r="E17" s="48">
        <v>3.1553983924304259</v>
      </c>
      <c r="F17" s="48">
        <v>4.6944942330133719</v>
      </c>
      <c r="G17" s="48">
        <v>3.0161837738958197</v>
      </c>
      <c r="H17" s="48">
        <v>2.6861797609075104</v>
      </c>
      <c r="I17" s="48">
        <v>3.3826010753542031</v>
      </c>
      <c r="J17" s="48">
        <v>1.1831533141180244</v>
      </c>
      <c r="K17" s="48">
        <v>3.8</v>
      </c>
      <c r="L17" s="49">
        <v>2.8276523573201615</v>
      </c>
      <c r="N17" s="35"/>
      <c r="O17" s="42"/>
    </row>
    <row r="18" spans="1:15" s="37" customFormat="1" ht="13.5" customHeight="1" x14ac:dyDescent="0.25">
      <c r="A18" s="53" t="s">
        <v>76</v>
      </c>
      <c r="B18" s="41" t="s">
        <v>22</v>
      </c>
      <c r="C18" s="46">
        <v>2.1911086246058251</v>
      </c>
      <c r="D18" s="46">
        <v>3.5101578197180219</v>
      </c>
      <c r="E18" s="46">
        <v>3.0411252449286157</v>
      </c>
      <c r="F18" s="46">
        <v>5.9277905058197478</v>
      </c>
      <c r="G18" s="46">
        <v>2.8588818755635708</v>
      </c>
      <c r="H18" s="46">
        <v>2.5806000231419821</v>
      </c>
      <c r="I18" s="46">
        <v>3.5729492778829925</v>
      </c>
      <c r="J18" s="46">
        <v>2.6135374392701616</v>
      </c>
      <c r="K18" s="46">
        <v>4.094469754492537</v>
      </c>
      <c r="L18" s="47">
        <v>3.1820285466774489</v>
      </c>
      <c r="N18" s="35"/>
      <c r="O18" s="42"/>
    </row>
    <row r="19" spans="1:15" s="37" customFormat="1" ht="13.5" customHeight="1" x14ac:dyDescent="0.25">
      <c r="A19" s="52"/>
      <c r="B19" s="43" t="s">
        <v>23</v>
      </c>
      <c r="C19" s="46">
        <v>2.470456198891521</v>
      </c>
      <c r="D19" s="46">
        <v>3.811565779567514</v>
      </c>
      <c r="E19" s="46">
        <v>3.5282537625197299</v>
      </c>
      <c r="F19" s="46">
        <v>5.9973493134904441</v>
      </c>
      <c r="G19" s="46">
        <v>3.013110947930981</v>
      </c>
      <c r="H19" s="46">
        <v>1.3</v>
      </c>
      <c r="I19" s="46">
        <v>3.759274619182341</v>
      </c>
      <c r="J19" s="46">
        <v>1.0302920036856551</v>
      </c>
      <c r="K19" s="46">
        <v>3.5575672211056029</v>
      </c>
      <c r="L19" s="47">
        <v>3.0079153401182857</v>
      </c>
      <c r="N19" s="35"/>
      <c r="O19" s="42"/>
    </row>
    <row r="20" spans="1:15" s="37" customFormat="1" ht="13.5" customHeight="1" x14ac:dyDescent="0.25">
      <c r="A20" s="52"/>
      <c r="B20" s="43" t="s">
        <v>24</v>
      </c>
      <c r="C20" s="46">
        <v>2.7621141108046539</v>
      </c>
      <c r="D20" s="46">
        <v>4.5643020626376964</v>
      </c>
      <c r="E20" s="46">
        <v>3.2430298522524983</v>
      </c>
      <c r="F20" s="46">
        <v>5.4919855127375898</v>
      </c>
      <c r="G20" s="46">
        <v>3.3052147528647713</v>
      </c>
      <c r="H20" s="46">
        <v>2.1387321237982526</v>
      </c>
      <c r="I20" s="46">
        <v>3.8872848949988761</v>
      </c>
      <c r="J20" s="46">
        <v>1.1911545073894669</v>
      </c>
      <c r="K20" s="46">
        <v>5.2196285120743351</v>
      </c>
      <c r="L20" s="47">
        <v>3.1492735482075709</v>
      </c>
      <c r="N20" s="35"/>
      <c r="O20" s="42"/>
    </row>
    <row r="21" spans="1:15" s="37" customFormat="1" ht="14.25" customHeight="1" x14ac:dyDescent="0.25">
      <c r="A21" s="52"/>
      <c r="B21" s="44" t="s">
        <v>25</v>
      </c>
      <c r="C21" s="46">
        <v>2.386947710061587</v>
      </c>
      <c r="D21" s="46">
        <v>3.8494719658162175</v>
      </c>
      <c r="E21" s="46">
        <v>2.8516952877901516</v>
      </c>
      <c r="F21" s="46">
        <v>5.2442534583461962</v>
      </c>
      <c r="G21" s="46">
        <v>3.0791236685036454</v>
      </c>
      <c r="H21" s="46">
        <v>3.8039714381238952</v>
      </c>
      <c r="I21" s="46">
        <v>3.9015151371329706</v>
      </c>
      <c r="J21" s="46">
        <v>1.0475254265507326</v>
      </c>
      <c r="K21" s="46">
        <v>4.1437470100887479</v>
      </c>
      <c r="L21" s="47">
        <v>2.8833706929013987</v>
      </c>
      <c r="N21" s="35"/>
      <c r="O21" s="42"/>
    </row>
    <row r="22" spans="1:15" s="37" customFormat="1" ht="13.5" customHeight="1" x14ac:dyDescent="0.25">
      <c r="A22" s="53" t="s">
        <v>77</v>
      </c>
      <c r="B22" s="41" t="s">
        <v>22</v>
      </c>
      <c r="C22" s="50">
        <v>2.2904848362114967</v>
      </c>
      <c r="D22" s="50">
        <v>4.515777115803064</v>
      </c>
      <c r="E22" s="50">
        <v>3.134421708542424</v>
      </c>
      <c r="F22" s="50">
        <v>4.4658063177568286</v>
      </c>
      <c r="G22" s="50">
        <v>3.0007828843936362</v>
      </c>
      <c r="H22" s="50">
        <v>3.3592100544408816</v>
      </c>
      <c r="I22" s="50">
        <v>4.1612498470257604</v>
      </c>
      <c r="J22" s="50">
        <v>1.4088672693236444</v>
      </c>
      <c r="K22" s="50">
        <v>3.4</v>
      </c>
      <c r="L22" s="51">
        <v>3.0267592215335042</v>
      </c>
      <c r="M22" s="35"/>
      <c r="N22" s="45"/>
      <c r="O22" s="42"/>
    </row>
    <row r="23" spans="1:15" s="37" customFormat="1" ht="13.5" customHeight="1" x14ac:dyDescent="0.25">
      <c r="A23" s="52"/>
      <c r="B23" s="43" t="s">
        <v>23</v>
      </c>
      <c r="C23" s="46">
        <v>2.3501635293646803</v>
      </c>
      <c r="D23" s="46">
        <v>4.4040218898226717</v>
      </c>
      <c r="E23" s="46">
        <v>3.5294869873019894</v>
      </c>
      <c r="F23" s="46">
        <v>4.1268935558895707</v>
      </c>
      <c r="G23" s="46">
        <v>3.2345847613360887</v>
      </c>
      <c r="H23" s="46">
        <v>3.0128706569428165</v>
      </c>
      <c r="I23" s="46">
        <v>4.1503188862143263</v>
      </c>
      <c r="J23" s="46">
        <v>1.7754761618950843</v>
      </c>
      <c r="K23" s="46">
        <v>4.7177100734851685</v>
      </c>
      <c r="L23" s="47">
        <v>3.268404941911069</v>
      </c>
      <c r="M23" s="36"/>
      <c r="N23" s="45"/>
      <c r="O23" s="42"/>
    </row>
    <row r="24" spans="1:15" s="37" customFormat="1" ht="13.5" customHeight="1" x14ac:dyDescent="0.25">
      <c r="A24" s="52"/>
      <c r="B24" s="43" t="s">
        <v>24</v>
      </c>
      <c r="C24" s="46">
        <v>2.6253708038038011</v>
      </c>
      <c r="D24" s="46">
        <v>4.2854203374145481</v>
      </c>
      <c r="E24" s="46">
        <v>3.8534444263301002</v>
      </c>
      <c r="F24" s="46">
        <v>4.7681366416690647</v>
      </c>
      <c r="G24" s="46">
        <v>2.7388250486560057</v>
      </c>
      <c r="H24" s="46">
        <v>3.2669113052139971</v>
      </c>
      <c r="I24" s="46">
        <v>4.3516322549022952</v>
      </c>
      <c r="J24" s="46">
        <v>1.7788398549978495</v>
      </c>
      <c r="K24" s="46">
        <v>4.3636648835071634</v>
      </c>
      <c r="L24" s="47">
        <v>3.3983997777495318</v>
      </c>
      <c r="M24" s="36"/>
      <c r="N24" s="45"/>
      <c r="O24" s="42"/>
    </row>
    <row r="25" spans="1:15" s="37" customFormat="1" ht="13.5" customHeight="1" x14ac:dyDescent="0.25">
      <c r="A25" s="54"/>
      <c r="B25" s="44" t="s">
        <v>25</v>
      </c>
      <c r="C25" s="48">
        <v>2.5476040788580301</v>
      </c>
      <c r="D25" s="48">
        <v>4.7729148861429369</v>
      </c>
      <c r="E25" s="48">
        <v>3.9639431258870856</v>
      </c>
      <c r="F25" s="48">
        <v>4.4797236795531514</v>
      </c>
      <c r="G25" s="48">
        <v>3.0625605478895341</v>
      </c>
      <c r="H25" s="48">
        <v>3.0628276541891752</v>
      </c>
      <c r="I25" s="48">
        <v>5.012141343698703</v>
      </c>
      <c r="J25" s="48">
        <v>1.1653272356041919</v>
      </c>
      <c r="K25" s="48">
        <v>3.6310937925689415</v>
      </c>
      <c r="L25" s="49">
        <v>3.3668202907418801</v>
      </c>
      <c r="M25" s="45"/>
      <c r="N25" s="45"/>
      <c r="O25" s="42"/>
    </row>
    <row r="26" spans="1:15" s="37" customFormat="1" ht="13.5" customHeight="1" x14ac:dyDescent="0.25">
      <c r="A26" s="52">
        <v>2026</v>
      </c>
      <c r="B26" s="41" t="s">
        <v>72</v>
      </c>
      <c r="C26" s="46">
        <v>2.9188571799943319</v>
      </c>
      <c r="D26" s="46">
        <v>5.2654634111819609</v>
      </c>
      <c r="E26" s="46">
        <v>3.9620419503476847</v>
      </c>
      <c r="F26" s="46">
        <v>4.0787958032559279</v>
      </c>
      <c r="G26" s="46">
        <v>3.2075081072039549</v>
      </c>
      <c r="H26" s="46">
        <v>3.9219767614697436</v>
      </c>
      <c r="I26" s="46">
        <v>4.8132251158240864</v>
      </c>
      <c r="J26" s="46">
        <v>0.90960891294186319</v>
      </c>
      <c r="K26" s="46">
        <v>2.8329158225392468</v>
      </c>
      <c r="L26" s="47">
        <v>3.2868043994549234</v>
      </c>
      <c r="M26" s="45"/>
      <c r="N26" s="45"/>
      <c r="O26" s="42"/>
    </row>
    <row r="27" spans="1:15" s="37" customFormat="1" ht="13.5" customHeight="1" x14ac:dyDescent="0.25">
      <c r="A27" s="52"/>
      <c r="B27" s="43" t="s">
        <v>23</v>
      </c>
      <c r="C27" s="46">
        <v>3.324104133575903</v>
      </c>
      <c r="D27" s="46">
        <v>6.2162184369561873</v>
      </c>
      <c r="E27" s="46">
        <v>4.0138471957903992</v>
      </c>
      <c r="F27" s="46">
        <v>3.2006745775717791</v>
      </c>
      <c r="G27" s="46">
        <v>3.0281270475243471</v>
      </c>
      <c r="H27" s="46">
        <v>5.1280053230248299</v>
      </c>
      <c r="I27" s="46">
        <v>3.3925808807528037</v>
      </c>
      <c r="J27" s="46">
        <v>1.1916214697018808</v>
      </c>
      <c r="K27" s="46">
        <v>2.7320365389872814</v>
      </c>
      <c r="L27" s="47">
        <v>3.1237263667382869</v>
      </c>
      <c r="M27" s="45"/>
      <c r="N27" s="45"/>
      <c r="O27" s="42"/>
    </row>
    <row r="28" spans="1:15" ht="2.25" customHeight="1" x14ac:dyDescent="0.25"/>
    <row r="29" spans="1:15" ht="3.75" customHeight="1" x14ac:dyDescent="0.25">
      <c r="A29" s="21"/>
      <c r="C29" s="23"/>
      <c r="D29" s="23"/>
      <c r="K29" s="23"/>
    </row>
    <row r="30" spans="1:15" ht="24.75" customHeight="1" x14ac:dyDescent="0.25">
      <c r="A30" s="62" t="s">
        <v>80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</row>
    <row r="35" spans="3:12" x14ac:dyDescent="0.25"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3:12" x14ac:dyDescent="0.25"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3:12" x14ac:dyDescent="0.25">
      <c r="C37" s="23"/>
      <c r="D37" s="23"/>
      <c r="E37" s="23"/>
      <c r="F37" s="23"/>
      <c r="G37" s="23"/>
      <c r="H37" s="23"/>
      <c r="I37" s="23"/>
      <c r="J37" s="23"/>
      <c r="K37" s="23"/>
      <c r="L37" s="23"/>
    </row>
  </sheetData>
  <mergeCells count="11">
    <mergeCell ref="A1:K1"/>
    <mergeCell ref="A3:A5"/>
    <mergeCell ref="B3:B5"/>
    <mergeCell ref="C3:L3"/>
    <mergeCell ref="A6:A9"/>
    <mergeCell ref="A10:A13"/>
    <mergeCell ref="A30:L30"/>
    <mergeCell ref="A14:A17"/>
    <mergeCell ref="A18:A21"/>
    <mergeCell ref="A22:A25"/>
    <mergeCell ref="A26:A27"/>
  </mergeCells>
  <pageMargins left="0.70866141732283472" right="0.70866141732283472" top="0.70866141732283472" bottom="0.70866141732283472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0310-3183-4C62-9850-233D1680E63C}">
  <sheetPr>
    <tabColor rgb="FFFFC000"/>
  </sheetPr>
  <dimension ref="A1:Y42"/>
  <sheetViews>
    <sheetView topLeftCell="A14" zoomScale="90" zoomScaleNormal="90" workbookViewId="0">
      <selection activeCell="B12" sqref="B12:D35"/>
    </sheetView>
  </sheetViews>
  <sheetFormatPr defaultRowHeight="15" x14ac:dyDescent="0.25"/>
  <cols>
    <col min="3" max="3" width="10.140625" customWidth="1"/>
    <col min="4" max="4" width="13" customWidth="1"/>
  </cols>
  <sheetData>
    <row r="1" spans="1:19" x14ac:dyDescent="0.25">
      <c r="A1" s="69" t="s">
        <v>0</v>
      </c>
      <c r="B1" s="72" t="s">
        <v>1</v>
      </c>
      <c r="C1" s="63" t="s">
        <v>30</v>
      </c>
      <c r="D1" s="63" t="s">
        <v>41</v>
      </c>
    </row>
    <row r="2" spans="1:19" x14ac:dyDescent="0.25">
      <c r="A2" s="70"/>
      <c r="B2" s="73"/>
      <c r="C2" s="64"/>
      <c r="D2" s="64"/>
    </row>
    <row r="3" spans="1:19" x14ac:dyDescent="0.25">
      <c r="A3" s="71"/>
      <c r="B3" s="74"/>
      <c r="C3" s="65"/>
      <c r="D3" s="65"/>
    </row>
    <row r="4" spans="1:19" x14ac:dyDescent="0.25">
      <c r="A4" s="66">
        <v>2017</v>
      </c>
      <c r="B4" s="4" t="s">
        <v>22</v>
      </c>
      <c r="C4" s="6">
        <v>211199.014393419</v>
      </c>
      <c r="D4" s="6">
        <v>5082.4470895367695</v>
      </c>
      <c r="S4" s="22"/>
    </row>
    <row r="5" spans="1:19" x14ac:dyDescent="0.25">
      <c r="A5" s="67"/>
      <c r="B5" s="3" t="s">
        <v>23</v>
      </c>
      <c r="C5" s="7">
        <v>214926.773563097</v>
      </c>
      <c r="D5" s="7">
        <v>4950.0623977599998</v>
      </c>
      <c r="S5" s="22"/>
    </row>
    <row r="6" spans="1:19" x14ac:dyDescent="0.25">
      <c r="A6" s="67"/>
      <c r="B6" s="3" t="s">
        <v>24</v>
      </c>
      <c r="C6" s="7">
        <v>217256.93371883102</v>
      </c>
      <c r="D6" s="7">
        <v>4530.0801825427816</v>
      </c>
      <c r="S6" s="22"/>
    </row>
    <row r="7" spans="1:19" x14ac:dyDescent="0.25">
      <c r="A7" s="68"/>
      <c r="B7" s="5" t="s">
        <v>25</v>
      </c>
      <c r="C7" s="8">
        <v>219156.84240999509</v>
      </c>
      <c r="D7" s="8">
        <v>3642.5716840405203</v>
      </c>
      <c r="S7" s="22"/>
    </row>
    <row r="8" spans="1:19" x14ac:dyDescent="0.25">
      <c r="A8" s="66">
        <v>2018</v>
      </c>
      <c r="B8" s="3" t="s">
        <v>22</v>
      </c>
      <c r="C8" s="6">
        <v>222980.991838847</v>
      </c>
      <c r="D8" s="6">
        <v>5887.0475925769988</v>
      </c>
      <c r="S8" s="22"/>
    </row>
    <row r="9" spans="1:19" x14ac:dyDescent="0.25">
      <c r="A9" s="67"/>
      <c r="B9" s="3" t="s">
        <v>23</v>
      </c>
      <c r="C9" s="7">
        <v>227527.98745633499</v>
      </c>
      <c r="D9" s="7">
        <v>6067.1464024889001</v>
      </c>
      <c r="S9" s="22"/>
    </row>
    <row r="10" spans="1:19" x14ac:dyDescent="0.25">
      <c r="A10" s="67"/>
      <c r="B10" s="3" t="s">
        <v>24</v>
      </c>
      <c r="C10" s="7">
        <v>230092.19</v>
      </c>
      <c r="D10" s="7">
        <v>6314.31</v>
      </c>
      <c r="S10" s="22"/>
    </row>
    <row r="11" spans="1:19" x14ac:dyDescent="0.25">
      <c r="A11" s="68"/>
      <c r="B11" s="5" t="s">
        <v>25</v>
      </c>
      <c r="C11" s="8">
        <v>239255.34909658492</v>
      </c>
      <c r="D11" s="8">
        <v>6781.2138903010491</v>
      </c>
      <c r="S11" s="22"/>
    </row>
    <row r="12" spans="1:19" x14ac:dyDescent="0.25">
      <c r="A12" s="66">
        <v>2019</v>
      </c>
      <c r="B12" s="3" t="s">
        <v>22</v>
      </c>
      <c r="C12" s="6">
        <v>244075.71023319906</v>
      </c>
      <c r="D12" s="6">
        <v>6237.4061952255843</v>
      </c>
      <c r="S12" s="22"/>
    </row>
    <row r="13" spans="1:19" x14ac:dyDescent="0.25">
      <c r="A13" s="67"/>
      <c r="B13" s="3" t="s">
        <v>23</v>
      </c>
      <c r="C13" s="7">
        <v>236560.93902995795</v>
      </c>
      <c r="D13" s="7">
        <v>6754.7015740487495</v>
      </c>
      <c r="S13" s="22"/>
    </row>
    <row r="14" spans="1:19" x14ac:dyDescent="0.25">
      <c r="A14" s="67"/>
      <c r="B14" s="3" t="s">
        <v>24</v>
      </c>
      <c r="C14" s="7">
        <v>239636.29660380003</v>
      </c>
      <c r="D14" s="7">
        <v>5790.2752810390002</v>
      </c>
      <c r="S14" s="22"/>
    </row>
    <row r="15" spans="1:19" x14ac:dyDescent="0.25">
      <c r="A15" s="68"/>
      <c r="B15" s="5" t="s">
        <v>25</v>
      </c>
      <c r="C15" s="8">
        <v>242080.13406225899</v>
      </c>
      <c r="D15" s="8">
        <v>5444.0549529645796</v>
      </c>
      <c r="S15" s="22"/>
    </row>
    <row r="16" spans="1:19" x14ac:dyDescent="0.25">
      <c r="A16" s="66">
        <v>2020</v>
      </c>
      <c r="B16" s="3" t="s">
        <v>22</v>
      </c>
      <c r="C16" s="6">
        <v>246644.82860395004</v>
      </c>
      <c r="D16" s="6">
        <v>3507.343390519381</v>
      </c>
      <c r="S16" s="22"/>
    </row>
    <row r="17" spans="1:19" x14ac:dyDescent="0.25">
      <c r="A17" s="67"/>
      <c r="B17" s="3" t="s">
        <v>23</v>
      </c>
      <c r="C17" s="7">
        <v>244400.01721129505</v>
      </c>
      <c r="D17" s="7">
        <v>3642.7182487055697</v>
      </c>
      <c r="S17" s="22"/>
    </row>
    <row r="18" spans="1:19" x14ac:dyDescent="0.25">
      <c r="A18" s="67"/>
      <c r="B18" s="3" t="s">
        <v>24</v>
      </c>
      <c r="C18" s="7">
        <v>242184.56900632504</v>
      </c>
      <c r="D18" s="7">
        <v>4802.1660286989199</v>
      </c>
      <c r="S18" s="22"/>
    </row>
    <row r="19" spans="1:19" x14ac:dyDescent="0.25">
      <c r="A19" s="68"/>
      <c r="B19" s="5" t="s">
        <v>25</v>
      </c>
      <c r="C19" s="8">
        <v>242562.17186618698</v>
      </c>
      <c r="D19" s="8">
        <v>4226.2235546933289</v>
      </c>
      <c r="S19" s="22"/>
    </row>
    <row r="20" spans="1:19" x14ac:dyDescent="0.25">
      <c r="A20" s="66">
        <v>2021</v>
      </c>
      <c r="B20" s="3" t="s">
        <v>22</v>
      </c>
      <c r="C20" s="6">
        <v>241818.17142833903</v>
      </c>
      <c r="D20" s="6">
        <v>3454.0795886854203</v>
      </c>
      <c r="S20" s="22"/>
    </row>
    <row r="21" spans="1:19" x14ac:dyDescent="0.25">
      <c r="A21" s="67"/>
      <c r="B21" s="3" t="s">
        <v>23</v>
      </c>
      <c r="C21" s="7">
        <v>242255.65252360801</v>
      </c>
      <c r="D21" s="7">
        <v>5936.9053307269487</v>
      </c>
      <c r="S21" s="22"/>
    </row>
    <row r="22" spans="1:19" x14ac:dyDescent="0.25">
      <c r="A22" s="67"/>
      <c r="B22" s="3" t="s">
        <v>24</v>
      </c>
      <c r="C22" s="7">
        <v>239500.13330625498</v>
      </c>
      <c r="D22" s="7">
        <v>6423.4917997440025</v>
      </c>
      <c r="S22" s="22"/>
    </row>
    <row r="23" spans="1:19" x14ac:dyDescent="0.25">
      <c r="A23" s="68"/>
      <c r="B23" s="5" t="s">
        <v>25</v>
      </c>
      <c r="C23" s="8">
        <v>242211.88810653705</v>
      </c>
      <c r="D23" s="8">
        <v>5635.2053204842705</v>
      </c>
      <c r="S23" s="22"/>
    </row>
    <row r="24" spans="1:19" x14ac:dyDescent="0.25">
      <c r="A24" s="66">
        <v>2022</v>
      </c>
      <c r="B24" s="3" t="s">
        <v>22</v>
      </c>
      <c r="C24" s="6">
        <v>243612.69038287399</v>
      </c>
      <c r="D24" s="6">
        <v>6306.2967995690915</v>
      </c>
      <c r="S24" s="22"/>
    </row>
    <row r="25" spans="1:19" x14ac:dyDescent="0.25">
      <c r="A25" s="67"/>
      <c r="B25" s="3" t="s">
        <v>23</v>
      </c>
      <c r="C25" s="7">
        <v>248385.25531075307</v>
      </c>
      <c r="D25" s="7">
        <v>7033.9045880392814</v>
      </c>
      <c r="S25" s="22"/>
    </row>
    <row r="26" spans="1:19" x14ac:dyDescent="0.25">
      <c r="A26" s="67"/>
      <c r="B26" s="3" t="s">
        <v>24</v>
      </c>
      <c r="C26" s="7">
        <v>251478.61430704396</v>
      </c>
      <c r="D26" s="7">
        <v>7224.6647797187788</v>
      </c>
      <c r="S26" s="22"/>
    </row>
    <row r="27" spans="1:19" x14ac:dyDescent="0.25">
      <c r="A27" s="68"/>
      <c r="B27" s="5" t="s">
        <v>25</v>
      </c>
      <c r="C27" s="8">
        <v>254829.75100653805</v>
      </c>
      <c r="D27" s="8">
        <v>6406.9339225141102</v>
      </c>
      <c r="S27" s="22"/>
    </row>
    <row r="28" spans="1:19" x14ac:dyDescent="0.25">
      <c r="A28" s="66">
        <v>2023</v>
      </c>
      <c r="B28" s="3" t="s">
        <v>22</v>
      </c>
      <c r="C28" s="6">
        <v>256570.57866063245</v>
      </c>
      <c r="D28" s="6">
        <v>6794.9055957495575</v>
      </c>
      <c r="S28" s="22"/>
    </row>
    <row r="29" spans="1:19" x14ac:dyDescent="0.25">
      <c r="A29" s="67"/>
      <c r="B29" s="3" t="s">
        <v>23</v>
      </c>
      <c r="C29" s="7">
        <v>259274.93604609108</v>
      </c>
      <c r="D29" s="7">
        <v>7116.7107278728499</v>
      </c>
      <c r="S29" s="22"/>
    </row>
    <row r="30" spans="1:19" x14ac:dyDescent="0.25">
      <c r="A30" s="67"/>
      <c r="B30" s="3" t="s">
        <v>24</v>
      </c>
      <c r="C30" s="7">
        <v>261633.45787370813</v>
      </c>
      <c r="D30" s="7">
        <v>8013.2566541249726</v>
      </c>
      <c r="S30" s="22"/>
    </row>
    <row r="31" spans="1:19" x14ac:dyDescent="0.25">
      <c r="A31" s="68"/>
      <c r="B31" s="5" t="s">
        <v>25</v>
      </c>
      <c r="C31" s="8">
        <v>263660.92737907835</v>
      </c>
      <c r="D31" s="8">
        <v>7629.6475992240139</v>
      </c>
      <c r="S31" s="22"/>
    </row>
    <row r="32" spans="1:19" x14ac:dyDescent="0.25">
      <c r="A32" s="66">
        <v>2024</v>
      </c>
      <c r="B32" s="3" t="s">
        <v>22</v>
      </c>
      <c r="C32" s="6">
        <v>264379.08806693013</v>
      </c>
      <c r="D32" s="6">
        <v>8694.0523449859975</v>
      </c>
      <c r="S32" s="22"/>
    </row>
    <row r="33" spans="1:25" x14ac:dyDescent="0.25">
      <c r="A33" s="67"/>
      <c r="B33" s="3" t="s">
        <v>23</v>
      </c>
      <c r="C33" s="7">
        <v>265970.68374508654</v>
      </c>
      <c r="D33" s="7">
        <v>8092.2134056279992</v>
      </c>
    </row>
    <row r="34" spans="1:25" x14ac:dyDescent="0.25">
      <c r="A34" s="67"/>
      <c r="B34" s="3" t="s">
        <v>24</v>
      </c>
      <c r="C34" s="7">
        <v>268101.02016601653</v>
      </c>
      <c r="D34" s="7">
        <v>8579.290348675655</v>
      </c>
    </row>
    <row r="35" spans="1:25" x14ac:dyDescent="0.25">
      <c r="B35" s="3" t="s">
        <v>25</v>
      </c>
      <c r="C35" s="7">
        <v>268932.25568449264</v>
      </c>
      <c r="D35" s="7">
        <v>7891.8375644273501</v>
      </c>
    </row>
    <row r="40" spans="1:25" x14ac:dyDescent="0.25">
      <c r="B40" t="s">
        <v>42</v>
      </c>
      <c r="C40" t="s">
        <v>43</v>
      </c>
      <c r="D40" t="s">
        <v>44</v>
      </c>
      <c r="E40" t="s">
        <v>45</v>
      </c>
      <c r="F40" t="s">
        <v>46</v>
      </c>
      <c r="G40" t="s">
        <v>47</v>
      </c>
      <c r="H40" t="s">
        <v>48</v>
      </c>
      <c r="I40" t="s">
        <v>49</v>
      </c>
      <c r="J40" t="s">
        <v>50</v>
      </c>
      <c r="K40" t="s">
        <v>51</v>
      </c>
      <c r="L40" t="s">
        <v>52</v>
      </c>
      <c r="M40" t="s">
        <v>53</v>
      </c>
      <c r="N40" t="s">
        <v>54</v>
      </c>
      <c r="O40" t="s">
        <v>55</v>
      </c>
      <c r="P40" t="s">
        <v>56</v>
      </c>
      <c r="Q40" t="s">
        <v>57</v>
      </c>
      <c r="R40" t="s">
        <v>58</v>
      </c>
      <c r="S40" t="s">
        <v>59</v>
      </c>
      <c r="T40" t="s">
        <v>60</v>
      </c>
      <c r="U40" t="s">
        <v>61</v>
      </c>
      <c r="V40" t="s">
        <v>62</v>
      </c>
      <c r="W40" t="s">
        <v>63</v>
      </c>
      <c r="X40" t="s">
        <v>64</v>
      </c>
      <c r="Y40" t="s">
        <v>65</v>
      </c>
    </row>
    <row r="41" spans="1:25" x14ac:dyDescent="0.25">
      <c r="A41" t="s">
        <v>30</v>
      </c>
      <c r="B41" s="22">
        <f>C12</f>
        <v>244075.71023319906</v>
      </c>
      <c r="C41" s="22">
        <f>$C13</f>
        <v>236560.93902995795</v>
      </c>
      <c r="D41" s="22">
        <f>C14</f>
        <v>239636.29660380003</v>
      </c>
      <c r="E41" s="22">
        <f>C15</f>
        <v>242080.13406225899</v>
      </c>
      <c r="F41">
        <v>246645</v>
      </c>
      <c r="G41">
        <v>244400</v>
      </c>
      <c r="H41">
        <v>242185</v>
      </c>
      <c r="I41">
        <v>242562</v>
      </c>
      <c r="J41">
        <v>241818</v>
      </c>
      <c r="K41">
        <v>242256</v>
      </c>
      <c r="L41">
        <v>239500</v>
      </c>
      <c r="M41">
        <v>242212</v>
      </c>
      <c r="N41">
        <v>243613</v>
      </c>
      <c r="O41">
        <v>248385</v>
      </c>
      <c r="P41">
        <v>251479</v>
      </c>
      <c r="Q41">
        <v>254830</v>
      </c>
      <c r="R41" s="22">
        <f>C28</f>
        <v>256570.57866063245</v>
      </c>
      <c r="S41" s="22">
        <f>C29</f>
        <v>259274.93604609108</v>
      </c>
      <c r="T41" s="22">
        <f>C30</f>
        <v>261633.45787370813</v>
      </c>
      <c r="U41" s="22">
        <f>C31</f>
        <v>263660.92737907835</v>
      </c>
      <c r="V41" s="22">
        <f>C32</f>
        <v>264379.08806693013</v>
      </c>
      <c r="W41" s="22">
        <f>C33</f>
        <v>265970.68374508654</v>
      </c>
      <c r="X41" s="22">
        <f>C34</f>
        <v>268101.02016601653</v>
      </c>
      <c r="Y41">
        <f>C35</f>
        <v>268932.25568449264</v>
      </c>
    </row>
    <row r="42" spans="1:25" x14ac:dyDescent="0.25">
      <c r="A42" t="s">
        <v>41</v>
      </c>
      <c r="B42" s="22">
        <f>D12</f>
        <v>6237.4061952255843</v>
      </c>
      <c r="C42" s="22">
        <f>$D13</f>
        <v>6754.7015740487495</v>
      </c>
      <c r="D42" s="22">
        <f>D14</f>
        <v>5790.2752810390002</v>
      </c>
      <c r="E42" s="22">
        <f>D15</f>
        <v>5444.0549529645796</v>
      </c>
      <c r="F42">
        <v>3507</v>
      </c>
      <c r="G42">
        <v>3643</v>
      </c>
      <c r="H42">
        <v>4802</v>
      </c>
      <c r="I42">
        <v>4226</v>
      </c>
      <c r="J42">
        <v>3454</v>
      </c>
      <c r="K42">
        <v>5937</v>
      </c>
      <c r="L42">
        <v>6423</v>
      </c>
      <c r="M42">
        <v>5635</v>
      </c>
      <c r="N42">
        <v>6306</v>
      </c>
      <c r="O42">
        <v>7034</v>
      </c>
      <c r="P42">
        <v>7225</v>
      </c>
      <c r="Q42">
        <v>6407</v>
      </c>
      <c r="R42" s="22">
        <f>D28</f>
        <v>6794.9055957495575</v>
      </c>
      <c r="S42" s="22">
        <f>D29</f>
        <v>7116.7107278728499</v>
      </c>
      <c r="T42" s="22">
        <f>D30</f>
        <v>8013.2566541249726</v>
      </c>
      <c r="U42" s="22">
        <f>D31</f>
        <v>7629.6475992240139</v>
      </c>
      <c r="V42" s="22">
        <f>D32</f>
        <v>8694.0523449859975</v>
      </c>
      <c r="W42" s="22">
        <f>D33</f>
        <v>8092.2134056279992</v>
      </c>
      <c r="X42" s="22">
        <f>D34</f>
        <v>8579.290348675655</v>
      </c>
      <c r="Y42" s="22">
        <f>D35</f>
        <v>7891.8375644273501</v>
      </c>
    </row>
  </sheetData>
  <mergeCells count="12">
    <mergeCell ref="D1:D3"/>
    <mergeCell ref="A4:A7"/>
    <mergeCell ref="A32:A34"/>
    <mergeCell ref="A8:A11"/>
    <mergeCell ref="A1:A3"/>
    <mergeCell ref="B1:B3"/>
    <mergeCell ref="C1:C3"/>
    <mergeCell ref="A12:A15"/>
    <mergeCell ref="A16:A19"/>
    <mergeCell ref="A20:A23"/>
    <mergeCell ref="A24:A27"/>
    <mergeCell ref="A28:A31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5765-FE06-48E1-9DB4-D9D93D20F57C}">
  <sheetPr>
    <tabColor rgb="FFFFC000"/>
  </sheetPr>
  <dimension ref="A1:K45"/>
  <sheetViews>
    <sheetView workbookViewId="0">
      <selection activeCell="J3" sqref="J3:K11"/>
    </sheetView>
  </sheetViews>
  <sheetFormatPr defaultColWidth="8.85546875" defaultRowHeight="11.25" x14ac:dyDescent="0.25"/>
  <cols>
    <col min="1" max="1" width="8.85546875" style="9"/>
    <col min="2" max="2" width="19.42578125" style="9" customWidth="1"/>
    <col min="3" max="16384" width="8.85546875" style="2"/>
  </cols>
  <sheetData>
    <row r="1" spans="1:11" s="9" customFormat="1" x14ac:dyDescent="0.25">
      <c r="A1" s="10"/>
      <c r="B1" s="10"/>
      <c r="C1" s="76" t="s">
        <v>61</v>
      </c>
      <c r="D1" s="77"/>
      <c r="E1" s="75" t="s">
        <v>65</v>
      </c>
      <c r="F1" s="75"/>
    </row>
    <row r="2" spans="1:11" x14ac:dyDescent="0.25">
      <c r="A2" s="10"/>
      <c r="B2" s="10"/>
      <c r="C2" s="10" t="s">
        <v>24</v>
      </c>
      <c r="D2" s="10" t="s">
        <v>40</v>
      </c>
      <c r="E2" s="10" t="s">
        <v>25</v>
      </c>
      <c r="F2" s="10" t="s">
        <v>40</v>
      </c>
    </row>
    <row r="3" spans="1:11" s="9" customFormat="1" ht="33.75" x14ac:dyDescent="0.25">
      <c r="A3" s="10" t="s">
        <v>3</v>
      </c>
      <c r="B3" s="11" t="s">
        <v>31</v>
      </c>
      <c r="C3" s="12">
        <v>720.22497418300054</v>
      </c>
      <c r="D3" s="14">
        <f>C3/$C$12</f>
        <v>9.439819661608663E-2</v>
      </c>
      <c r="E3" s="12">
        <v>621.53165888056003</v>
      </c>
      <c r="F3" s="14">
        <f>(E3)/$E$12</f>
        <v>7.875626605419872E-2</v>
      </c>
      <c r="G3" s="26"/>
      <c r="H3" s="9">
        <f>D3*100</f>
        <v>9.4398196616086629</v>
      </c>
      <c r="I3" s="9">
        <f>F3*100</f>
        <v>7.875626605419872</v>
      </c>
      <c r="J3" s="9">
        <f>ROUND(H3,1)</f>
        <v>9.4</v>
      </c>
      <c r="K3" s="9">
        <f>ROUND(I3,1)</f>
        <v>7.9</v>
      </c>
    </row>
    <row r="4" spans="1:11" x14ac:dyDescent="0.25">
      <c r="A4" s="10" t="s">
        <v>4</v>
      </c>
      <c r="B4" s="11" t="s">
        <v>14</v>
      </c>
      <c r="C4" s="12">
        <v>474.09525205900007</v>
      </c>
      <c r="D4" s="14">
        <f t="shared" ref="D4:D11" si="0">C4/$C$12</f>
        <v>6.2138551734318578E-2</v>
      </c>
      <c r="E4" s="12">
        <v>529.00973735799994</v>
      </c>
      <c r="F4" s="14">
        <f t="shared" ref="F4:F11" si="1">(E4)/$E$12</f>
        <v>6.7032517210253315E-2</v>
      </c>
      <c r="G4" s="26"/>
      <c r="H4" s="9">
        <f t="shared" ref="H4:H11" si="2">D4*100</f>
        <v>6.2138551734318579</v>
      </c>
      <c r="I4" s="9">
        <f t="shared" ref="I4:I11" si="3">F4*100</f>
        <v>6.7032517210253317</v>
      </c>
      <c r="J4" s="9">
        <f t="shared" ref="J4:J11" si="4">ROUND(H4,1)</f>
        <v>6.2</v>
      </c>
      <c r="K4" s="9">
        <f t="shared" ref="K4:K11" si="5">ROUND(I4,1)</f>
        <v>6.7</v>
      </c>
    </row>
    <row r="5" spans="1:11" ht="56.25" x14ac:dyDescent="0.25">
      <c r="A5" s="10" t="s">
        <v>5</v>
      </c>
      <c r="B5" s="11" t="s">
        <v>32</v>
      </c>
      <c r="C5" s="12">
        <v>2180.6814626450005</v>
      </c>
      <c r="D5" s="14">
        <f t="shared" si="0"/>
        <v>0.28581680009267979</v>
      </c>
      <c r="E5" s="12">
        <v>1978.0306547929606</v>
      </c>
      <c r="F5" s="14">
        <f>(E5)/$E$12</f>
        <v>0.25064259605506606</v>
      </c>
      <c r="G5" s="26"/>
      <c r="H5" s="9">
        <f t="shared" si="2"/>
        <v>28.581680009267981</v>
      </c>
      <c r="I5" s="9">
        <f t="shared" si="3"/>
        <v>25.064259605506606</v>
      </c>
      <c r="J5" s="9">
        <f t="shared" si="4"/>
        <v>28.6</v>
      </c>
      <c r="K5" s="9">
        <f t="shared" si="5"/>
        <v>25.1</v>
      </c>
    </row>
    <row r="6" spans="1:11" ht="22.5" x14ac:dyDescent="0.25">
      <c r="A6" s="10" t="s">
        <v>6</v>
      </c>
      <c r="B6" s="11" t="s">
        <v>33</v>
      </c>
      <c r="C6" s="12">
        <v>632.02252336299989</v>
      </c>
      <c r="D6" s="14">
        <f t="shared" si="0"/>
        <v>8.2837708445050853E-2</v>
      </c>
      <c r="E6" s="12">
        <v>702.75085065600001</v>
      </c>
      <c r="F6" s="14">
        <f t="shared" si="1"/>
        <v>8.9047809831219363E-2</v>
      </c>
      <c r="G6" s="26"/>
      <c r="H6" s="9">
        <f t="shared" si="2"/>
        <v>8.2837708445050851</v>
      </c>
      <c r="I6" s="9">
        <f t="shared" si="3"/>
        <v>8.9047809831219364</v>
      </c>
      <c r="J6" s="9">
        <f t="shared" si="4"/>
        <v>8.3000000000000007</v>
      </c>
      <c r="K6" s="9">
        <f t="shared" si="5"/>
        <v>8.9</v>
      </c>
    </row>
    <row r="7" spans="1:11" ht="22.5" x14ac:dyDescent="0.25">
      <c r="A7" s="10" t="s">
        <v>7</v>
      </c>
      <c r="B7" s="11" t="s">
        <v>34</v>
      </c>
      <c r="C7" s="12">
        <v>408.55773005299994</v>
      </c>
      <c r="D7" s="14">
        <f t="shared" si="0"/>
        <v>5.3548702576322625E-2</v>
      </c>
      <c r="E7" s="12">
        <v>414.50767054262013</v>
      </c>
      <c r="F7" s="14">
        <f t="shared" si="1"/>
        <v>5.2523593796585923E-2</v>
      </c>
      <c r="G7" s="26"/>
      <c r="H7" s="9">
        <f t="shared" si="2"/>
        <v>5.3548702576322622</v>
      </c>
      <c r="I7" s="9">
        <f t="shared" si="3"/>
        <v>5.2523593796585919</v>
      </c>
      <c r="J7" s="9">
        <f t="shared" si="4"/>
        <v>5.4</v>
      </c>
      <c r="K7" s="9">
        <f t="shared" si="5"/>
        <v>5.3</v>
      </c>
    </row>
    <row r="8" spans="1:11" x14ac:dyDescent="0.25">
      <c r="A8" s="10" t="s">
        <v>8</v>
      </c>
      <c r="B8" s="11" t="s">
        <v>35</v>
      </c>
      <c r="C8" s="12">
        <v>102.55580867700002</v>
      </c>
      <c r="D8" s="14">
        <f t="shared" si="0"/>
        <v>1.3441749090407637E-2</v>
      </c>
      <c r="E8" s="12">
        <v>126.66473911200001</v>
      </c>
      <c r="F8" s="14">
        <f>(E8)/$E$12</f>
        <v>1.6050094553763296E-2</v>
      </c>
      <c r="G8" s="26"/>
      <c r="H8" s="9">
        <f t="shared" si="2"/>
        <v>1.3441749090407638</v>
      </c>
      <c r="I8" s="9">
        <f t="shared" si="3"/>
        <v>1.6050094553763297</v>
      </c>
      <c r="J8" s="9">
        <f t="shared" si="4"/>
        <v>1.3</v>
      </c>
      <c r="K8" s="9">
        <f t="shared" si="5"/>
        <v>1.6</v>
      </c>
    </row>
    <row r="9" spans="1:11" ht="56.25" x14ac:dyDescent="0.25">
      <c r="A9" s="10" t="s">
        <v>9</v>
      </c>
      <c r="B9" s="11" t="s">
        <v>36</v>
      </c>
      <c r="C9" s="12">
        <v>1753.756771889</v>
      </c>
      <c r="D9" s="14">
        <f t="shared" si="0"/>
        <v>0.22986078309401498</v>
      </c>
      <c r="E9" s="12">
        <v>2226.4047116520783</v>
      </c>
      <c r="F9" s="14">
        <f t="shared" si="1"/>
        <v>0.28211486785886875</v>
      </c>
      <c r="G9" s="26"/>
      <c r="H9" s="9">
        <f t="shared" si="2"/>
        <v>22.986078309401499</v>
      </c>
      <c r="I9" s="9">
        <f t="shared" si="3"/>
        <v>28.211486785886876</v>
      </c>
      <c r="J9" s="9">
        <f t="shared" si="4"/>
        <v>23</v>
      </c>
      <c r="K9" s="9">
        <f t="shared" si="5"/>
        <v>28.2</v>
      </c>
    </row>
    <row r="10" spans="1:11" ht="45" x14ac:dyDescent="0.25">
      <c r="A10" s="10" t="s">
        <v>10</v>
      </c>
      <c r="B10" s="11" t="s">
        <v>37</v>
      </c>
      <c r="C10" s="12">
        <v>770.22638937499983</v>
      </c>
      <c r="D10" s="14">
        <f t="shared" si="0"/>
        <v>0.10095176472545578</v>
      </c>
      <c r="E10" s="12">
        <v>682.69790250568008</v>
      </c>
      <c r="F10" s="14">
        <f t="shared" si="1"/>
        <v>8.6506836580488869E-2</v>
      </c>
      <c r="G10" s="26"/>
      <c r="H10" s="9">
        <f t="shared" si="2"/>
        <v>10.095176472545578</v>
      </c>
      <c r="I10" s="9">
        <f t="shared" si="3"/>
        <v>8.6506836580488873</v>
      </c>
      <c r="J10" s="9">
        <f t="shared" si="4"/>
        <v>10.1</v>
      </c>
      <c r="K10" s="9">
        <f t="shared" si="5"/>
        <v>8.6999999999999993</v>
      </c>
    </row>
    <row r="11" spans="1:11" ht="33.75" x14ac:dyDescent="0.25">
      <c r="A11" s="10" t="s">
        <v>11</v>
      </c>
      <c r="B11" s="11" t="s">
        <v>38</v>
      </c>
      <c r="C11" s="12">
        <v>587.52668697999979</v>
      </c>
      <c r="D11" s="14">
        <f t="shared" si="0"/>
        <v>7.7005743625663162E-2</v>
      </c>
      <c r="E11" s="12">
        <v>610.2396389274403</v>
      </c>
      <c r="F11" s="14">
        <f t="shared" si="1"/>
        <v>7.7325418059554382E-2</v>
      </c>
      <c r="G11" s="26"/>
      <c r="H11" s="9">
        <f t="shared" si="2"/>
        <v>7.7005743625663161</v>
      </c>
      <c r="I11" s="9">
        <f t="shared" si="3"/>
        <v>7.7325418059554378</v>
      </c>
      <c r="J11" s="9">
        <f t="shared" si="4"/>
        <v>7.7</v>
      </c>
      <c r="K11" s="9">
        <f t="shared" si="5"/>
        <v>7.7</v>
      </c>
    </row>
    <row r="12" spans="1:11" x14ac:dyDescent="0.25">
      <c r="A12" s="10" t="s">
        <v>12</v>
      </c>
      <c r="B12" s="11" t="s">
        <v>39</v>
      </c>
      <c r="C12" s="12">
        <v>7629.6475992240003</v>
      </c>
      <c r="D12" s="12"/>
      <c r="E12" s="12">
        <v>7891.8375644273501</v>
      </c>
      <c r="F12" s="13"/>
    </row>
    <row r="21" spans="1:10" customFormat="1" ht="15" x14ac:dyDescent="0.25">
      <c r="B21" t="s">
        <v>31</v>
      </c>
      <c r="C21" t="s">
        <v>14</v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>
        <v>37</v>
      </c>
      <c r="J21" t="s">
        <v>38</v>
      </c>
    </row>
    <row r="23" spans="1:10" s="27" customFormat="1" ht="15" x14ac:dyDescent="0.25">
      <c r="A23" s="30" t="str">
        <f>C1</f>
        <v>Q4 2023</v>
      </c>
      <c r="B23" s="28">
        <f>ROUND(B33,1)</f>
        <v>9.4</v>
      </c>
      <c r="C23" s="28">
        <f t="shared" ref="C23:J23" si="6">ROUND(C33,1)</f>
        <v>6.2</v>
      </c>
      <c r="D23" s="28">
        <f t="shared" si="6"/>
        <v>28.6</v>
      </c>
      <c r="E23" s="28">
        <f t="shared" si="6"/>
        <v>8.3000000000000007</v>
      </c>
      <c r="F23" s="28">
        <f t="shared" si="6"/>
        <v>5.4</v>
      </c>
      <c r="G23" s="28">
        <f t="shared" si="6"/>
        <v>1.3</v>
      </c>
      <c r="H23" s="28">
        <f t="shared" si="6"/>
        <v>23</v>
      </c>
      <c r="I23" s="28">
        <f t="shared" si="6"/>
        <v>10.1</v>
      </c>
      <c r="J23" s="28">
        <f t="shared" si="6"/>
        <v>7.7</v>
      </c>
    </row>
    <row r="24" spans="1:10" customFormat="1" ht="15" x14ac:dyDescent="0.25">
      <c r="A24" s="31" t="str">
        <f>E1</f>
        <v>Q4 2024</v>
      </c>
      <c r="B24" s="29">
        <f>ROUND(B34,1)</f>
        <v>7.9</v>
      </c>
      <c r="C24" s="29">
        <f t="shared" ref="C24:J24" si="7">ROUND(C34,1)</f>
        <v>6.7</v>
      </c>
      <c r="D24" s="29">
        <f t="shared" si="7"/>
        <v>25.1</v>
      </c>
      <c r="E24" s="29">
        <f t="shared" si="7"/>
        <v>8.9</v>
      </c>
      <c r="F24" s="29">
        <f t="shared" si="7"/>
        <v>5.3</v>
      </c>
      <c r="G24" s="29">
        <f t="shared" si="7"/>
        <v>1.6</v>
      </c>
      <c r="H24" s="29">
        <f t="shared" si="7"/>
        <v>28.2</v>
      </c>
      <c r="I24" s="29">
        <f t="shared" si="7"/>
        <v>8.6999999999999993</v>
      </c>
      <c r="J24" s="29">
        <f t="shared" si="7"/>
        <v>7.7</v>
      </c>
    </row>
    <row r="25" spans="1:10" customFormat="1" ht="15" x14ac:dyDescent="0.25">
      <c r="B25" s="25"/>
      <c r="C25" s="25"/>
      <c r="D25" s="25"/>
      <c r="E25" s="25"/>
      <c r="F25" s="25"/>
      <c r="G25" s="25"/>
      <c r="H25" s="25"/>
      <c r="I25" s="25"/>
      <c r="J25" s="25"/>
    </row>
    <row r="26" spans="1:10" customFormat="1" ht="15" x14ac:dyDescent="0.25">
      <c r="B26" s="25"/>
      <c r="C26" s="25"/>
      <c r="D26" s="25"/>
      <c r="E26" s="25"/>
      <c r="F26" s="25"/>
      <c r="G26" s="25"/>
      <c r="H26" s="25"/>
      <c r="I26" s="25"/>
      <c r="J26" s="25"/>
    </row>
    <row r="27" spans="1:10" customFormat="1" ht="15" x14ac:dyDescent="0.25">
      <c r="B27" s="25"/>
      <c r="C27" s="25"/>
      <c r="D27" s="25"/>
      <c r="E27" s="25"/>
      <c r="F27" s="25"/>
      <c r="G27" s="25"/>
      <c r="H27" s="25"/>
      <c r="I27" s="25"/>
      <c r="J27" s="25"/>
    </row>
    <row r="28" spans="1:10" customFormat="1" ht="15" x14ac:dyDescent="0.25">
      <c r="B28" s="25"/>
      <c r="C28" s="25"/>
      <c r="D28" s="25"/>
      <c r="E28" s="25"/>
      <c r="F28" s="25"/>
      <c r="G28" s="25"/>
      <c r="H28" s="25"/>
      <c r="I28" s="25"/>
      <c r="J28" s="25"/>
    </row>
    <row r="29" spans="1:10" customFormat="1" ht="15" x14ac:dyDescent="0.25">
      <c r="B29" s="25"/>
      <c r="C29" s="25"/>
      <c r="D29" s="25"/>
      <c r="E29" s="25"/>
      <c r="F29" s="25"/>
      <c r="G29" s="25"/>
      <c r="H29" s="25"/>
      <c r="I29" s="25"/>
      <c r="J29" s="25"/>
    </row>
    <row r="30" spans="1:10" customFormat="1" ht="15" x14ac:dyDescent="0.25">
      <c r="B30" s="25"/>
      <c r="C30" s="25"/>
      <c r="D30" s="25"/>
      <c r="E30" s="25"/>
      <c r="F30" s="25"/>
      <c r="G30" s="25"/>
      <c r="H30" s="25"/>
      <c r="I30" s="25"/>
      <c r="J30" s="25"/>
    </row>
    <row r="31" spans="1:10" customFormat="1" ht="15" x14ac:dyDescent="0.25">
      <c r="B31" s="25"/>
      <c r="C31" s="25"/>
      <c r="D31" s="25"/>
      <c r="E31" s="25"/>
      <c r="F31" s="25"/>
      <c r="G31" s="25"/>
      <c r="H31" s="25"/>
      <c r="I31" s="25"/>
      <c r="J31" s="25"/>
    </row>
    <row r="32" spans="1:10" customFormat="1" ht="15" x14ac:dyDescent="0.25">
      <c r="B32" s="25"/>
      <c r="C32" s="25"/>
      <c r="D32" s="25"/>
      <c r="E32" s="25"/>
      <c r="F32" s="25"/>
      <c r="G32" s="25"/>
      <c r="H32" s="25"/>
      <c r="I32" s="25"/>
      <c r="J32" s="25"/>
    </row>
    <row r="33" spans="1:10" customFormat="1" ht="15" x14ac:dyDescent="0.25">
      <c r="A33" t="str">
        <f>C1</f>
        <v>Q4 2023</v>
      </c>
      <c r="B33" s="25">
        <f>D3*100</f>
        <v>9.4398196616086629</v>
      </c>
      <c r="C33" s="25">
        <f>D4*100</f>
        <v>6.2138551734318579</v>
      </c>
      <c r="D33" s="25">
        <f>D5*100</f>
        <v>28.581680009267981</v>
      </c>
      <c r="E33" s="25">
        <f>D6*100</f>
        <v>8.2837708445050851</v>
      </c>
      <c r="F33" s="25">
        <f>D7*100</f>
        <v>5.3548702576322622</v>
      </c>
      <c r="G33" s="25">
        <f>D8*100</f>
        <v>1.3441749090407638</v>
      </c>
      <c r="H33" s="25">
        <f>D9*100</f>
        <v>22.986078309401499</v>
      </c>
      <c r="I33" s="25">
        <f>D10*100</f>
        <v>10.095176472545578</v>
      </c>
      <c r="J33" s="25">
        <f>D11*100</f>
        <v>7.7005743625663161</v>
      </c>
    </row>
    <row r="34" spans="1:10" customFormat="1" ht="15" x14ac:dyDescent="0.25">
      <c r="A34" t="str">
        <f>E1</f>
        <v>Q4 2024</v>
      </c>
      <c r="B34">
        <f>F3*100</f>
        <v>7.875626605419872</v>
      </c>
      <c r="C34">
        <f>F4*100</f>
        <v>6.7032517210253317</v>
      </c>
      <c r="D34">
        <f>F5*100</f>
        <v>25.064259605506606</v>
      </c>
      <c r="E34">
        <f>F6*100</f>
        <v>8.9047809831219364</v>
      </c>
      <c r="F34">
        <f>F7*100</f>
        <v>5.2523593796585919</v>
      </c>
      <c r="G34">
        <f>F8*100</f>
        <v>1.6050094553763297</v>
      </c>
      <c r="H34">
        <f>F9*100</f>
        <v>28.211486785886876</v>
      </c>
      <c r="I34">
        <f>F10*100</f>
        <v>8.6506836580488873</v>
      </c>
      <c r="J34">
        <f>F11*100</f>
        <v>7.7325418059554378</v>
      </c>
    </row>
    <row r="36" spans="1:10" x14ac:dyDescent="0.25">
      <c r="C36" s="24"/>
      <c r="D36" s="24"/>
      <c r="E36" s="24"/>
      <c r="F36" s="24"/>
    </row>
    <row r="37" spans="1:10" x14ac:dyDescent="0.25">
      <c r="C37" s="24"/>
      <c r="D37" s="24"/>
      <c r="E37" s="24"/>
      <c r="F37" s="24"/>
    </row>
    <row r="38" spans="1:10" x14ac:dyDescent="0.25">
      <c r="C38" s="24"/>
      <c r="D38" s="24"/>
      <c r="E38" s="24"/>
      <c r="F38" s="24"/>
    </row>
    <row r="39" spans="1:10" x14ac:dyDescent="0.25">
      <c r="C39" s="24"/>
      <c r="D39" s="24"/>
      <c r="E39" s="24"/>
      <c r="F39" s="24"/>
    </row>
    <row r="40" spans="1:10" x14ac:dyDescent="0.25">
      <c r="C40" s="24"/>
      <c r="D40" s="24"/>
      <c r="E40" s="24"/>
      <c r="F40" s="24"/>
    </row>
    <row r="41" spans="1:10" x14ac:dyDescent="0.25">
      <c r="C41" s="24"/>
      <c r="D41" s="24"/>
      <c r="E41" s="24"/>
      <c r="F41" s="24"/>
    </row>
    <row r="42" spans="1:10" x14ac:dyDescent="0.25">
      <c r="C42" s="24"/>
      <c r="D42" s="24"/>
      <c r="E42" s="24"/>
      <c r="F42" s="24"/>
    </row>
    <row r="43" spans="1:10" x14ac:dyDescent="0.25">
      <c r="C43" s="24"/>
      <c r="D43" s="24"/>
      <c r="E43" s="24"/>
      <c r="F43" s="24"/>
    </row>
    <row r="44" spans="1:10" x14ac:dyDescent="0.25">
      <c r="C44" s="24"/>
      <c r="D44" s="24"/>
      <c r="E44" s="24"/>
      <c r="F44" s="24"/>
    </row>
    <row r="45" spans="1:10" x14ac:dyDescent="0.25">
      <c r="C45" s="24"/>
      <c r="D45" s="24"/>
      <c r="E45" s="24"/>
      <c r="F45" s="24"/>
    </row>
  </sheetData>
  <sortState xmlns:xlrd2="http://schemas.microsoft.com/office/spreadsheetml/2017/richdata2" ref="A1:F12">
    <sortCondition ref="E3:E32"/>
  </sortState>
  <mergeCells count="2">
    <mergeCell ref="E1:F1"/>
    <mergeCell ref="C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614A-70D8-462B-860D-F2A36267C1A6}">
  <sheetPr>
    <tabColor rgb="FFFFC000"/>
  </sheetPr>
  <dimension ref="A1:E23"/>
  <sheetViews>
    <sheetView workbookViewId="0">
      <selection activeCell="A8" sqref="A8:D10"/>
    </sheetView>
  </sheetViews>
  <sheetFormatPr defaultRowHeight="15" x14ac:dyDescent="0.25"/>
  <sheetData>
    <row r="1" spans="1:5" x14ac:dyDescent="0.25">
      <c r="A1" s="13"/>
      <c r="B1" s="19">
        <v>2023</v>
      </c>
      <c r="C1" s="19">
        <v>2024</v>
      </c>
      <c r="D1" s="19">
        <v>2023</v>
      </c>
      <c r="E1" s="19">
        <v>2024</v>
      </c>
    </row>
    <row r="2" spans="1:5" x14ac:dyDescent="0.25">
      <c r="A2" s="13"/>
      <c r="B2" s="19" t="s">
        <v>25</v>
      </c>
      <c r="C2" s="19" t="s">
        <v>25</v>
      </c>
      <c r="D2" s="19" t="s">
        <v>25</v>
      </c>
      <c r="E2" s="19" t="s">
        <v>25</v>
      </c>
    </row>
    <row r="3" spans="1:5" x14ac:dyDescent="0.25">
      <c r="A3" s="15" t="s">
        <v>26</v>
      </c>
      <c r="B3" s="17">
        <v>4041.436447269014</v>
      </c>
      <c r="C3" s="17">
        <v>4115.0109397134211</v>
      </c>
      <c r="D3" s="18">
        <f>B3/$B$6</f>
        <v>0.52970158774830634</v>
      </c>
      <c r="E3" s="18">
        <f>C3/$C$6</f>
        <v>0.52142620855020294</v>
      </c>
    </row>
    <row r="4" spans="1:5" x14ac:dyDescent="0.25">
      <c r="A4" s="15" t="s">
        <v>27</v>
      </c>
      <c r="B4" s="17">
        <v>1916.0533699379994</v>
      </c>
      <c r="C4" s="17">
        <v>2455.9586400646408</v>
      </c>
      <c r="D4" s="18">
        <f>B4/$B$6</f>
        <v>0.25113261720408619</v>
      </c>
      <c r="E4" s="18">
        <f>C4/$C$6</f>
        <v>0.31120238094292946</v>
      </c>
    </row>
    <row r="5" spans="1:5" x14ac:dyDescent="0.25">
      <c r="A5" s="15" t="s">
        <v>28</v>
      </c>
      <c r="B5" s="17">
        <v>1672.1577820170003</v>
      </c>
      <c r="C5" s="17">
        <v>1320.8679846492805</v>
      </c>
      <c r="D5" s="18">
        <f>B5/$B$6</f>
        <v>0.21916579504760741</v>
      </c>
      <c r="E5" s="18">
        <f>C5/$C$6</f>
        <v>0.16737141050686663</v>
      </c>
    </row>
    <row r="6" spans="1:5" x14ac:dyDescent="0.25">
      <c r="A6" s="15" t="s">
        <v>29</v>
      </c>
      <c r="B6" s="17">
        <v>7629.6475992240139</v>
      </c>
      <c r="C6" s="17">
        <v>7891.8375644273501</v>
      </c>
      <c r="D6" s="20"/>
      <c r="E6" s="20"/>
    </row>
    <row r="7" spans="1:5" x14ac:dyDescent="0.25">
      <c r="A7" s="16"/>
    </row>
    <row r="8" spans="1:5" x14ac:dyDescent="0.25">
      <c r="B8" s="32">
        <v>17899</v>
      </c>
      <c r="C8" t="s">
        <v>27</v>
      </c>
      <c r="D8" t="s">
        <v>28</v>
      </c>
    </row>
    <row r="9" spans="1:5" x14ac:dyDescent="0.25">
      <c r="A9" t="s">
        <v>61</v>
      </c>
      <c r="B9">
        <f>ROUND(B22,1)</f>
        <v>53</v>
      </c>
      <c r="C9">
        <f t="shared" ref="C9:D9" si="0">ROUND(C22,1)</f>
        <v>25.1</v>
      </c>
      <c r="D9">
        <f t="shared" si="0"/>
        <v>21.9</v>
      </c>
    </row>
    <row r="10" spans="1:5" x14ac:dyDescent="0.25">
      <c r="A10" t="s">
        <v>65</v>
      </c>
      <c r="B10">
        <f>ROUND(B23,1)</f>
        <v>52.1</v>
      </c>
      <c r="C10">
        <f t="shared" ref="C10:D10" si="1">ROUND(C23,1)</f>
        <v>31.1</v>
      </c>
      <c r="D10">
        <f t="shared" si="1"/>
        <v>16.7</v>
      </c>
    </row>
    <row r="13" spans="1:5" x14ac:dyDescent="0.25">
      <c r="B13" s="22"/>
      <c r="C13" s="22"/>
      <c r="D13" s="22"/>
      <c r="E13" s="22"/>
    </row>
    <row r="14" spans="1:5" x14ac:dyDescent="0.25">
      <c r="B14" s="22"/>
      <c r="C14" s="22"/>
      <c r="D14" s="22"/>
      <c r="E14" s="22"/>
    </row>
    <row r="15" spans="1:5" x14ac:dyDescent="0.25">
      <c r="B15" s="22"/>
      <c r="C15" s="22"/>
      <c r="D15" s="22"/>
      <c r="E15" s="22"/>
    </row>
    <row r="16" spans="1:5" x14ac:dyDescent="0.25">
      <c r="B16" s="22"/>
      <c r="C16" s="22"/>
      <c r="D16" s="22"/>
      <c r="E16" s="22"/>
    </row>
    <row r="21" spans="1:4" x14ac:dyDescent="0.25">
      <c r="B21" s="32">
        <v>17899</v>
      </c>
      <c r="C21" t="s">
        <v>27</v>
      </c>
      <c r="D21" t="s">
        <v>28</v>
      </c>
    </row>
    <row r="22" spans="1:4" x14ac:dyDescent="0.25">
      <c r="A22" t="s">
        <v>61</v>
      </c>
      <c r="B22">
        <f>D3*100</f>
        <v>52.970158774830637</v>
      </c>
      <c r="C22">
        <f>D4*100</f>
        <v>25.113261720408619</v>
      </c>
      <c r="D22">
        <f>D5*100</f>
        <v>21.91657950476074</v>
      </c>
    </row>
    <row r="23" spans="1:4" x14ac:dyDescent="0.25">
      <c r="A23" t="s">
        <v>65</v>
      </c>
      <c r="B23">
        <f>E3*100</f>
        <v>52.142620855020297</v>
      </c>
      <c r="C23">
        <f>E4*100</f>
        <v>31.120238094292947</v>
      </c>
      <c r="D23">
        <f>E5*100</f>
        <v>16.737141050686663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7</vt:lpstr>
      <vt:lpstr>C1 Source</vt:lpstr>
      <vt:lpstr>C2 Source</vt:lpstr>
      <vt:lpstr>C3 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Xiberras Lara Ann at NSO</dc:creator>
  <cp:keywords/>
  <dc:description/>
  <cp:lastModifiedBy>Debono Rosemarie at NSO</cp:lastModifiedBy>
  <cp:revision/>
  <dcterms:created xsi:type="dcterms:W3CDTF">2024-01-23T10:15:44Z</dcterms:created>
  <dcterms:modified xsi:type="dcterms:W3CDTF">2026-09-09T11:07:15Z</dcterms:modified>
  <cp:category/>
  <cp:contentStatus/>
</cp:coreProperties>
</file>