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Finance/Social Security Benefits (Shaun)/"/>
    </mc:Choice>
  </mc:AlternateContent>
  <xr:revisionPtr revIDLastSave="0" documentId="8_{73E0A51B-4835-4E43-8BC3-488A5E69A195}" xr6:coauthVersionLast="47" xr6:coauthVersionMax="47" xr10:uidLastSave="{00000000-0000-0000-0000-000000000000}"/>
  <bookViews>
    <workbookView xWindow="-120" yWindow="-120" windowWidth="20730" windowHeight="11040" xr2:uid="{DE889183-B51A-4805-B45F-FDD2CFA7C89E}"/>
  </bookViews>
  <sheets>
    <sheet name="Table 2 " sheetId="1" r:id="rId1"/>
  </sheets>
  <externalReferences>
    <externalReference r:id="rId2"/>
  </externalReferences>
  <definedNames>
    <definedName name="_xlnm.Criteria" localSheetId="0">#REF!</definedName>
    <definedName name="_xlnm.Criteria">#REF!</definedName>
    <definedName name="_xlnm.Database" localSheetId="0">#REF!</definedName>
    <definedName name="_xlnm.Database">#REF!</definedName>
    <definedName name="_xlnm.Extract" localSheetId="0">#REF!</definedName>
    <definedName name="_xlnm.Extract">#REF!</definedName>
    <definedName name="pages" localSheetId="0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5" i="1" l="1"/>
  <c r="D35" i="1"/>
  <c r="B35" i="1"/>
  <c r="G32" i="1"/>
  <c r="E32" i="1"/>
  <c r="C32" i="1"/>
  <c r="G27" i="1"/>
  <c r="E27" i="1"/>
  <c r="C27" i="1"/>
  <c r="F22" i="1"/>
  <c r="G21" i="1"/>
  <c r="E21" i="1"/>
  <c r="C21" i="1"/>
  <c r="G15" i="1"/>
  <c r="E15" i="1"/>
  <c r="C15" i="1"/>
  <c r="F8" i="1"/>
  <c r="D8" i="1"/>
  <c r="B8" i="1"/>
  <c r="G7" i="1"/>
  <c r="E7" i="1"/>
  <c r="E5" i="1" s="1"/>
  <c r="C7" i="1"/>
  <c r="C5" i="1" s="1"/>
  <c r="G5" i="1"/>
</calcChain>
</file>

<file path=xl/sharedStrings.xml><?xml version="1.0" encoding="utf-8"?>
<sst xmlns="http://schemas.openxmlformats.org/spreadsheetml/2006/main" count="73" uniqueCount="44">
  <si>
    <t>Table 2.  Social Security Contributory Benefits by period and description</t>
  </si>
  <si>
    <t>Description</t>
  </si>
  <si>
    <t>Jan-Sep 2024</t>
  </si>
  <si>
    <t>Jan-Sep 2025</t>
  </si>
  <si>
    <t>Jan-Sep 2026</t>
  </si>
  <si>
    <t>Beneficiaries</t>
  </si>
  <si>
    <t>€ 000</t>
  </si>
  <si>
    <t xml:space="preserve">Contributory Benefits </t>
  </si>
  <si>
    <t>-</t>
  </si>
  <si>
    <t>Pensions in respect of Retirement</t>
  </si>
  <si>
    <t xml:space="preserve">Retirement Pension </t>
  </si>
  <si>
    <t>National Minimum Pension</t>
  </si>
  <si>
    <t>Increased Retirement Pension</t>
  </si>
  <si>
    <t>Two-Thirds Pension</t>
  </si>
  <si>
    <t>Increased National Minimum Pension</t>
  </si>
  <si>
    <t>Decreased National Minimum Pension</t>
  </si>
  <si>
    <t>Pensions in respect of Invalidity</t>
  </si>
  <si>
    <t>Invalidity Pension</t>
  </si>
  <si>
    <t>Increased Invalidity Pension</t>
  </si>
  <si>
    <t>National Minimum Invalidity Pension</t>
  </si>
  <si>
    <r>
      <t>Decreased National Minimum Invalidity Pension</t>
    </r>
    <r>
      <rPr>
        <vertAlign val="superscript"/>
        <sz val="9"/>
        <rFont val="Arial"/>
        <family val="2"/>
      </rPr>
      <t>1</t>
    </r>
  </si>
  <si>
    <t>c</t>
  </si>
  <si>
    <t>Pensions in respect of Widowhood</t>
  </si>
  <si>
    <t>Widows' Pension</t>
  </si>
  <si>
    <t>Early Survivors' Pension</t>
  </si>
  <si>
    <t>Survivors' Pension</t>
  </si>
  <si>
    <t>National Minimum Widows' Pension</t>
  </si>
  <si>
    <t>Benefits in respect of Industrial Injuries and Gratuities</t>
  </si>
  <si>
    <t>Injury Benefit</t>
  </si>
  <si>
    <t>Injury Pension</t>
  </si>
  <si>
    <t>Injury Gratuity</t>
  </si>
  <si>
    <t>Other Benefits</t>
  </si>
  <si>
    <t>Unemployment Benefit</t>
  </si>
  <si>
    <r>
      <t>Special Unemployment Benefit</t>
    </r>
    <r>
      <rPr>
        <vertAlign val="superscript"/>
        <sz val="9"/>
        <rFont val="Arial"/>
        <family val="2"/>
      </rPr>
      <t>2</t>
    </r>
  </si>
  <si>
    <r>
      <t>Additional Family Support Benefits</t>
    </r>
    <r>
      <rPr>
        <vertAlign val="superscript"/>
        <sz val="9"/>
        <rFont val="Arial"/>
        <family val="2"/>
      </rPr>
      <t>3</t>
    </r>
  </si>
  <si>
    <t>Sickness Benefit</t>
  </si>
  <si>
    <t>Orphans' Allowance</t>
  </si>
  <si>
    <t>Marriage Grant</t>
  </si>
  <si>
    <t>Deficiency Contributory Bonus</t>
  </si>
  <si>
    <t>Bonus</t>
  </si>
  <si>
    <r>
      <rPr>
        <vertAlign val="superscript"/>
        <sz val="8"/>
        <rFont val="Arial"/>
        <family val="2"/>
      </rPr>
      <t>c</t>
    </r>
    <r>
      <rPr>
        <sz val="8"/>
        <rFont val="Arial"/>
        <family val="2"/>
      </rPr>
      <t>Confidential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</si>
  <si>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For confidentiality reasons, outlay for Decreased National Minimum Invalidity Pension has been included under National Minimum Invalidity Pension.</t>
    </r>
  </si>
  <si>
    <r>
      <t>2</t>
    </r>
    <r>
      <rPr>
        <sz val="8"/>
        <rFont val="Arial"/>
        <family val="2"/>
      </rPr>
      <t xml:space="preserve">For confidentiality reasons, 2026 outlay for Special Unemployment Benefit has been included under Unemployment Benefit. </t>
    </r>
  </si>
  <si>
    <r>
      <t>4</t>
    </r>
    <r>
      <rPr>
        <sz val="8"/>
        <rFont val="Arial"/>
        <family val="2"/>
      </rPr>
      <t>Previously defined as 'Maternity Benefit'. Renamed in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</si>
</sst>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/>
    <xf numFmtId="0" fontId="4" fillId="0" borderId="0" xfId="2" applyFont="1"/>
    <xf numFmtId="0" fontId="2" fillId="0" borderId="1" xfId="2" applyFont="1" applyBorder="1" applyAlignment="1">
      <alignment horizontal="left" vertical="center" wrapText="1" inden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5" fillId="0" borderId="0" xfId="2" applyFont="1"/>
    <xf numFmtId="0" fontId="2" fillId="0" borderId="5" xfId="2" applyFont="1" applyBorder="1" applyAlignment="1">
      <alignment horizontal="left" vertical="center" wrapText="1" indent="1"/>
    </xf>
    <xf numFmtId="0" fontId="2" fillId="0" borderId="2" xfId="2" quotePrefix="1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0" xfId="2" applyFont="1" applyAlignment="1">
      <alignment horizontal="left" vertical="center" indent="1"/>
    </xf>
    <xf numFmtId="3" fontId="2" fillId="0" borderId="7" xfId="1" applyNumberFormat="1" applyFont="1" applyBorder="1" applyAlignment="1">
      <alignment horizontal="right" vertical="center" indent="1"/>
    </xf>
    <xf numFmtId="3" fontId="2" fillId="0" borderId="8" xfId="1" applyNumberFormat="1" applyFont="1" applyBorder="1" applyAlignment="1">
      <alignment horizontal="right" vertical="center" indent="1"/>
    </xf>
    <xf numFmtId="3" fontId="2" fillId="0" borderId="1" xfId="1" applyNumberFormat="1" applyFont="1" applyBorder="1" applyAlignment="1">
      <alignment horizontal="right" vertical="center" indent="1"/>
    </xf>
    <xf numFmtId="0" fontId="2" fillId="0" borderId="0" xfId="2" applyFont="1"/>
    <xf numFmtId="3" fontId="2" fillId="0" borderId="9" xfId="1" applyNumberFormat="1" applyFont="1" applyBorder="1" applyAlignment="1">
      <alignment horizontal="right" vertical="center" indent="1"/>
    </xf>
    <xf numFmtId="3" fontId="2" fillId="0" borderId="10" xfId="1" applyNumberFormat="1" applyFont="1" applyBorder="1" applyAlignment="1">
      <alignment horizontal="right" vertical="center" indent="1"/>
    </xf>
    <xf numFmtId="3" fontId="2" fillId="0" borderId="0" xfId="1" applyNumberFormat="1" applyFont="1" applyBorder="1" applyAlignment="1">
      <alignment horizontal="right" vertical="center" indent="1"/>
    </xf>
    <xf numFmtId="0" fontId="2" fillId="0" borderId="0" xfId="2" applyFont="1" applyAlignment="1">
      <alignment horizontal="left" vertical="center" indent="2"/>
    </xf>
    <xf numFmtId="0" fontId="6" fillId="0" borderId="0" xfId="2" applyFont="1" applyAlignment="1">
      <alignment horizontal="left" vertical="center" indent="3"/>
    </xf>
    <xf numFmtId="3" fontId="6" fillId="0" borderId="9" xfId="1" applyNumberFormat="1" applyFont="1" applyFill="1" applyBorder="1" applyAlignment="1">
      <alignment horizontal="right" vertical="center" indent="1"/>
    </xf>
    <xf numFmtId="3" fontId="6" fillId="0" borderId="10" xfId="1" applyNumberFormat="1" applyFont="1" applyFill="1" applyBorder="1" applyAlignment="1">
      <alignment horizontal="right" vertical="center" indent="1"/>
    </xf>
    <xf numFmtId="3" fontId="6" fillId="0" borderId="0" xfId="1" applyNumberFormat="1" applyFont="1" applyFill="1" applyBorder="1" applyAlignment="1">
      <alignment horizontal="right" vertical="center" indent="1"/>
    </xf>
    <xf numFmtId="0" fontId="6" fillId="0" borderId="0" xfId="2" applyFont="1"/>
    <xf numFmtId="3" fontId="2" fillId="0" borderId="9" xfId="1" applyNumberFormat="1" applyFont="1" applyFill="1" applyBorder="1" applyAlignment="1">
      <alignment horizontal="right" vertical="center" indent="1"/>
    </xf>
    <xf numFmtId="3" fontId="2" fillId="0" borderId="10" xfId="1" applyNumberFormat="1" applyFont="1" applyFill="1" applyBorder="1" applyAlignment="1">
      <alignment horizontal="right" vertical="center" indent="1"/>
    </xf>
    <xf numFmtId="3" fontId="2" fillId="0" borderId="0" xfId="1" applyNumberFormat="1" applyFont="1" applyFill="1" applyBorder="1" applyAlignment="1">
      <alignment horizontal="right" vertical="center" indent="1"/>
    </xf>
    <xf numFmtId="0" fontId="6" fillId="0" borderId="0" xfId="2" applyFont="1" applyAlignment="1">
      <alignment horizontal="left" vertical="center" wrapText="1" indent="3"/>
    </xf>
    <xf numFmtId="0" fontId="6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 indent="2"/>
    </xf>
    <xf numFmtId="0" fontId="6" fillId="0" borderId="10" xfId="2" applyFont="1" applyBorder="1" applyAlignment="1">
      <alignment horizontal="left" vertical="center" indent="3"/>
    </xf>
    <xf numFmtId="0" fontId="6" fillId="0" borderId="0" xfId="2" applyFont="1" applyAlignment="1">
      <alignment horizontal="left" vertical="center" indent="2"/>
    </xf>
    <xf numFmtId="0" fontId="2" fillId="0" borderId="5" xfId="2" applyFont="1" applyBorder="1" applyAlignment="1">
      <alignment horizontal="left" vertical="center" indent="2"/>
    </xf>
    <xf numFmtId="3" fontId="2" fillId="0" borderId="11" xfId="1" applyNumberFormat="1" applyFont="1" applyFill="1" applyBorder="1" applyAlignment="1">
      <alignment horizontal="right" vertical="center" indent="1"/>
    </xf>
    <xf numFmtId="3" fontId="2" fillId="0" borderId="12" xfId="1" applyNumberFormat="1" applyFont="1" applyFill="1" applyBorder="1" applyAlignment="1">
      <alignment horizontal="right" vertical="center" indent="1"/>
    </xf>
    <xf numFmtId="3" fontId="2" fillId="0" borderId="5" xfId="1" applyNumberFormat="1" applyFont="1" applyFill="1" applyBorder="1" applyAlignment="1">
      <alignment horizontal="right" vertical="center" indent="1"/>
    </xf>
    <xf numFmtId="0" fontId="4" fillId="0" borderId="0" xfId="2" applyFont="1" applyAlignment="1">
      <alignment horizontal="left" vertical="center" indent="2"/>
    </xf>
    <xf numFmtId="3" fontId="3" fillId="0" borderId="0" xfId="1" applyNumberFormat="1" applyFont="1" applyBorder="1" applyAlignment="1">
      <alignment horizontal="right" vertical="center" indent="1"/>
    </xf>
    <xf numFmtId="0" fontId="4" fillId="0" borderId="0" xfId="2" applyFont="1" applyAlignment="1">
      <alignment horizontal="left" wrapText="1"/>
    </xf>
    <xf numFmtId="0" fontId="8" fillId="0" borderId="0" xfId="2" applyFont="1" applyAlignment="1">
      <alignment horizontal="left" wrapText="1"/>
    </xf>
  </cellXfs>
  <cellStyles count="3">
    <cellStyle name="Comma" xfId="1" builtinId="3"/>
    <cellStyle name="Normal" xfId="0" builtinId="0"/>
    <cellStyle name="Normal 2 2" xfId="2" xr:uid="{73D0427D-852D-4641-BE8E-593A68010C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Finance/Social%20Security%20Benefits%20(Shaun)/NR%20192%202026.xlsx" TargetMode="External"/><Relationship Id="rId2" Type="http://schemas.microsoft.com/office/2019/04/relationships/externalLinkLongPath" Target="NR%20192%202026.xlsx?40175761" TargetMode="External"/><Relationship Id="rId1" Type="http://schemas.openxmlformats.org/officeDocument/2006/relationships/externalLinkPath" Target="file:///\\40175761\NR%20192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 "/>
      <sheetName val="salient points "/>
      <sheetName val="Punti ewlenin (MT)"/>
      <sheetName val="COMMENTARY"/>
      <sheetName val="Kummentarju (MT)"/>
      <sheetName val="Table 1"/>
      <sheetName val="Table 2 "/>
      <sheetName val="Table 3"/>
      <sheetName val="Table 4"/>
      <sheetName val="Table 5"/>
      <sheetName val="Method. notes"/>
      <sheetName val="Charts "/>
      <sheetName val="Bonus Calculation"/>
      <sheetName val="Charts data"/>
      <sheetName val="Benefits Class. for Chart 2"/>
      <sheetName val="IWB - UB re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6FEA7-0ACD-405A-AF2E-A31C6A40826C}">
  <dimension ref="A1:G47"/>
  <sheetViews>
    <sheetView tabSelected="1" zoomScaleNormal="100" workbookViewId="0">
      <selection activeCell="A43" sqref="A43:XFD43"/>
    </sheetView>
  </sheetViews>
  <sheetFormatPr defaultColWidth="9.140625" defaultRowHeight="11.25" x14ac:dyDescent="0.2"/>
  <cols>
    <col min="1" max="1" width="37.7109375" style="3" customWidth="1"/>
    <col min="2" max="2" width="11.28515625" style="2" customWidth="1"/>
    <col min="3" max="3" width="10.7109375" style="2" customWidth="1"/>
    <col min="4" max="4" width="11.28515625" style="2" customWidth="1"/>
    <col min="5" max="5" width="10.7109375" style="2" customWidth="1"/>
    <col min="6" max="6" width="11.28515625" style="2" customWidth="1"/>
    <col min="7" max="7" width="10.7109375" style="2" customWidth="1"/>
    <col min="8" max="16384" width="9.140625" style="2"/>
  </cols>
  <sheetData>
    <row r="1" spans="1:7" ht="24.6" customHeight="1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B2" s="3"/>
      <c r="C2" s="3"/>
      <c r="D2" s="3"/>
      <c r="E2" s="3"/>
      <c r="F2" s="3"/>
      <c r="G2" s="3"/>
    </row>
    <row r="3" spans="1:7" s="8" customFormat="1" ht="28.15" customHeight="1" x14ac:dyDescent="0.2">
      <c r="A3" s="4" t="s">
        <v>1</v>
      </c>
      <c r="B3" s="5" t="s">
        <v>2</v>
      </c>
      <c r="C3" s="6"/>
      <c r="D3" s="5" t="s">
        <v>3</v>
      </c>
      <c r="E3" s="6"/>
      <c r="F3" s="5" t="s">
        <v>4</v>
      </c>
      <c r="G3" s="7"/>
    </row>
    <row r="4" spans="1:7" ht="28.15" customHeight="1" x14ac:dyDescent="0.2">
      <c r="A4" s="9"/>
      <c r="B4" s="10" t="s">
        <v>5</v>
      </c>
      <c r="C4" s="11" t="s">
        <v>6</v>
      </c>
      <c r="D4" s="10" t="s">
        <v>5</v>
      </c>
      <c r="E4" s="11" t="s">
        <v>6</v>
      </c>
      <c r="F4" s="10" t="s">
        <v>5</v>
      </c>
      <c r="G4" s="12" t="s">
        <v>6</v>
      </c>
    </row>
    <row r="5" spans="1:7" s="8" customFormat="1" ht="23.45" customHeight="1" x14ac:dyDescent="0.2">
      <c r="A5" s="13" t="s">
        <v>7</v>
      </c>
      <c r="B5" s="14" t="s">
        <v>8</v>
      </c>
      <c r="C5" s="15">
        <f>SUM(C7,C15,C21,C27,C32,C42,C40)</f>
        <v>872826.07624000008</v>
      </c>
      <c r="D5" s="14" t="s">
        <v>8</v>
      </c>
      <c r="E5" s="16">
        <f>SUM(E7,E15,E21,E27,E32,E42,E40)</f>
        <v>951569.81394000002</v>
      </c>
      <c r="F5" s="14" t="s">
        <v>8</v>
      </c>
      <c r="G5" s="16">
        <f>SUM(G7,G15,G21,G27,G32,G42,G40)</f>
        <v>1042365.43053</v>
      </c>
    </row>
    <row r="6" spans="1:7" s="8" customFormat="1" ht="9.4" customHeight="1" x14ac:dyDescent="0.2">
      <c r="A6" s="17"/>
      <c r="B6" s="18"/>
      <c r="C6" s="19"/>
      <c r="D6" s="18"/>
      <c r="E6" s="20"/>
      <c r="F6" s="18"/>
      <c r="G6" s="20"/>
    </row>
    <row r="7" spans="1:7" s="8" customFormat="1" ht="23.45" customHeight="1" x14ac:dyDescent="0.2">
      <c r="A7" s="21" t="s">
        <v>9</v>
      </c>
      <c r="B7" s="18" t="s">
        <v>8</v>
      </c>
      <c r="C7" s="19">
        <f>SUM(C8:C13)</f>
        <v>604806.33687</v>
      </c>
      <c r="D7" s="18" t="s">
        <v>8</v>
      </c>
      <c r="E7" s="20">
        <f>SUM(E8:E13)</f>
        <v>661408.37597000005</v>
      </c>
      <c r="F7" s="18" t="s">
        <v>8</v>
      </c>
      <c r="G7" s="20">
        <f>SUM(G8:G13)</f>
        <v>721748.41375000018</v>
      </c>
    </row>
    <row r="8" spans="1:7" ht="23.45" customHeight="1" x14ac:dyDescent="0.2">
      <c r="A8" s="22" t="s">
        <v>10</v>
      </c>
      <c r="B8" s="23">
        <f>SUM(3971,123)</f>
        <v>4094</v>
      </c>
      <c r="C8" s="24">
        <v>19635.096000000001</v>
      </c>
      <c r="D8" s="23">
        <f>SUM(3368,150)</f>
        <v>3518</v>
      </c>
      <c r="E8" s="25">
        <v>15522.390200000002</v>
      </c>
      <c r="F8" s="23">
        <f>SUM(2290,164)</f>
        <v>2454</v>
      </c>
      <c r="G8" s="25">
        <v>11980.087510000001</v>
      </c>
    </row>
    <row r="9" spans="1:7" ht="23.45" customHeight="1" x14ac:dyDescent="0.2">
      <c r="A9" s="22" t="s">
        <v>11</v>
      </c>
      <c r="B9" s="23">
        <v>8754</v>
      </c>
      <c r="C9" s="24">
        <v>48327.306680000009</v>
      </c>
      <c r="D9" s="23">
        <v>9105</v>
      </c>
      <c r="E9" s="25">
        <v>55621.647079999995</v>
      </c>
      <c r="F9" s="23">
        <v>9082</v>
      </c>
      <c r="G9" s="25">
        <v>60116.634969999999</v>
      </c>
    </row>
    <row r="10" spans="1:7" ht="23.45" customHeight="1" x14ac:dyDescent="0.2">
      <c r="A10" s="22" t="s">
        <v>12</v>
      </c>
      <c r="B10" s="23">
        <v>1165</v>
      </c>
      <c r="C10" s="24">
        <v>8166.2481600000001</v>
      </c>
      <c r="D10" s="23">
        <v>1010</v>
      </c>
      <c r="E10" s="25">
        <v>5556.40445</v>
      </c>
      <c r="F10" s="23">
        <v>435</v>
      </c>
      <c r="G10" s="25">
        <v>4029.6872100000005</v>
      </c>
    </row>
    <row r="11" spans="1:7" ht="23.45" customHeight="1" x14ac:dyDescent="0.2">
      <c r="A11" s="22" t="s">
        <v>13</v>
      </c>
      <c r="B11" s="23">
        <v>60983</v>
      </c>
      <c r="C11" s="24">
        <v>503683.25818999996</v>
      </c>
      <c r="D11" s="23">
        <v>62853</v>
      </c>
      <c r="E11" s="25">
        <v>550751.88522000005</v>
      </c>
      <c r="F11" s="23">
        <v>65543</v>
      </c>
      <c r="G11" s="25">
        <v>624269.52717000013</v>
      </c>
    </row>
    <row r="12" spans="1:7" ht="23.45" customHeight="1" x14ac:dyDescent="0.2">
      <c r="A12" s="22" t="s">
        <v>14</v>
      </c>
      <c r="B12" s="23">
        <v>3494</v>
      </c>
      <c r="C12" s="24">
        <v>24678.906270000003</v>
      </c>
      <c r="D12" s="23">
        <v>3912</v>
      </c>
      <c r="E12" s="25">
        <v>33587.072180000003</v>
      </c>
      <c r="F12" s="23">
        <v>2209</v>
      </c>
      <c r="G12" s="25">
        <v>21043.388150000002</v>
      </c>
    </row>
    <row r="13" spans="1:7" ht="23.45" customHeight="1" x14ac:dyDescent="0.2">
      <c r="A13" s="22" t="s">
        <v>15</v>
      </c>
      <c r="B13" s="23">
        <v>67</v>
      </c>
      <c r="C13" s="24">
        <v>315.52157</v>
      </c>
      <c r="D13" s="23">
        <v>67</v>
      </c>
      <c r="E13" s="25">
        <v>368.97683999999998</v>
      </c>
      <c r="F13" s="23">
        <v>68</v>
      </c>
      <c r="G13" s="25">
        <v>309.08873999999997</v>
      </c>
    </row>
    <row r="14" spans="1:7" ht="9.4" customHeight="1" x14ac:dyDescent="0.2">
      <c r="A14" s="26"/>
      <c r="B14" s="23"/>
      <c r="C14" s="24"/>
      <c r="D14" s="23"/>
      <c r="E14" s="25"/>
      <c r="F14" s="23"/>
      <c r="G14" s="25"/>
    </row>
    <row r="15" spans="1:7" ht="23.45" customHeight="1" x14ac:dyDescent="0.2">
      <c r="A15" s="21" t="s">
        <v>16</v>
      </c>
      <c r="B15" s="27" t="s">
        <v>8</v>
      </c>
      <c r="C15" s="28">
        <f>SUM(C16:C19)</f>
        <v>13693.70205</v>
      </c>
      <c r="D15" s="27" t="s">
        <v>8</v>
      </c>
      <c r="E15" s="29">
        <f>SUM(E16:E19)</f>
        <v>14255.166420000001</v>
      </c>
      <c r="F15" s="27" t="s">
        <v>8</v>
      </c>
      <c r="G15" s="29">
        <f>SUM(G16:G19)</f>
        <v>14613.429600000001</v>
      </c>
    </row>
    <row r="16" spans="1:7" ht="23.45" customHeight="1" x14ac:dyDescent="0.2">
      <c r="A16" s="22" t="s">
        <v>17</v>
      </c>
      <c r="B16" s="23">
        <v>86</v>
      </c>
      <c r="C16" s="24">
        <v>400.05790000000002</v>
      </c>
      <c r="D16" s="23">
        <v>74</v>
      </c>
      <c r="E16" s="25">
        <v>394.52185000000003</v>
      </c>
      <c r="F16" s="23">
        <v>64</v>
      </c>
      <c r="G16" s="25">
        <v>391.99219999999997</v>
      </c>
    </row>
    <row r="17" spans="1:7" ht="23.45" customHeight="1" x14ac:dyDescent="0.2">
      <c r="A17" s="22" t="s">
        <v>18</v>
      </c>
      <c r="B17" s="23">
        <v>37</v>
      </c>
      <c r="C17" s="24">
        <v>210.53775999999999</v>
      </c>
      <c r="D17" s="23">
        <v>32</v>
      </c>
      <c r="E17" s="25">
        <v>200.41370999999998</v>
      </c>
      <c r="F17" s="23">
        <v>19</v>
      </c>
      <c r="G17" s="25">
        <v>135.4956</v>
      </c>
    </row>
    <row r="18" spans="1:7" ht="23.45" customHeight="1" x14ac:dyDescent="0.2">
      <c r="A18" s="22" t="s">
        <v>19</v>
      </c>
      <c r="B18" s="23">
        <v>2315</v>
      </c>
      <c r="C18" s="24">
        <v>13083.106389999999</v>
      </c>
      <c r="D18" s="23">
        <v>2181</v>
      </c>
      <c r="E18" s="25">
        <v>13660.230860000001</v>
      </c>
      <c r="F18" s="23">
        <v>2083</v>
      </c>
      <c r="G18" s="25">
        <v>14085.941800000001</v>
      </c>
    </row>
    <row r="19" spans="1:7" ht="25.5" x14ac:dyDescent="0.2">
      <c r="A19" s="30" t="s">
        <v>20</v>
      </c>
      <c r="B19" s="23">
        <v>1</v>
      </c>
      <c r="C19" s="24" t="s">
        <v>21</v>
      </c>
      <c r="D19" s="23">
        <v>1</v>
      </c>
      <c r="E19" s="25" t="s">
        <v>21</v>
      </c>
      <c r="F19" s="23">
        <v>1</v>
      </c>
      <c r="G19" s="25" t="s">
        <v>21</v>
      </c>
    </row>
    <row r="20" spans="1:7" ht="9.4" customHeight="1" x14ac:dyDescent="0.2">
      <c r="A20" s="31"/>
      <c r="B20" s="23"/>
      <c r="C20" s="24"/>
      <c r="D20" s="23"/>
      <c r="E20" s="25"/>
      <c r="F20" s="23"/>
      <c r="G20" s="25"/>
    </row>
    <row r="21" spans="1:7" ht="23.45" customHeight="1" x14ac:dyDescent="0.2">
      <c r="A21" s="21" t="s">
        <v>22</v>
      </c>
      <c r="B21" s="27" t="s">
        <v>8</v>
      </c>
      <c r="C21" s="28">
        <f>SUM(C22:C25)</f>
        <v>147012.20406000002</v>
      </c>
      <c r="D21" s="27" t="s">
        <v>8</v>
      </c>
      <c r="E21" s="29">
        <f>SUM(E22:E25)</f>
        <v>159398.38450000001</v>
      </c>
      <c r="F21" s="27" t="s">
        <v>8</v>
      </c>
      <c r="G21" s="29">
        <f>SUM(G22:G25)</f>
        <v>179810.86871999997</v>
      </c>
    </row>
    <row r="22" spans="1:7" ht="23.45" customHeight="1" x14ac:dyDescent="0.2">
      <c r="A22" s="22" t="s">
        <v>23</v>
      </c>
      <c r="B22" s="23">
        <v>134</v>
      </c>
      <c r="C22" s="24">
        <v>971.93938999999978</v>
      </c>
      <c r="D22" s="23">
        <v>120</v>
      </c>
      <c r="E22" s="25">
        <v>900.10330999999985</v>
      </c>
      <c r="F22" s="23">
        <f>SUM(114,30)</f>
        <v>144</v>
      </c>
      <c r="G22" s="25">
        <v>1264.0946199999998</v>
      </c>
    </row>
    <row r="23" spans="1:7" ht="23.45" customHeight="1" x14ac:dyDescent="0.2">
      <c r="A23" s="22" t="s">
        <v>24</v>
      </c>
      <c r="B23" s="23">
        <v>957</v>
      </c>
      <c r="C23" s="24">
        <v>6812.6772499999997</v>
      </c>
      <c r="D23" s="23">
        <v>1010</v>
      </c>
      <c r="E23" s="25">
        <v>7715.9595500000005</v>
      </c>
      <c r="F23" s="23">
        <v>702</v>
      </c>
      <c r="G23" s="25">
        <v>4260.7277700000004</v>
      </c>
    </row>
    <row r="24" spans="1:7" ht="23.45" customHeight="1" x14ac:dyDescent="0.2">
      <c r="A24" s="22" t="s">
        <v>25</v>
      </c>
      <c r="B24" s="23">
        <v>13282</v>
      </c>
      <c r="C24" s="24">
        <v>112130.74277000001</v>
      </c>
      <c r="D24" s="23">
        <v>13682</v>
      </c>
      <c r="E24" s="25">
        <v>124404.54076000002</v>
      </c>
      <c r="F24" s="23">
        <v>14537</v>
      </c>
      <c r="G24" s="25">
        <v>137977.54647999999</v>
      </c>
    </row>
    <row r="25" spans="1:7" ht="23.45" customHeight="1" x14ac:dyDescent="0.2">
      <c r="A25" s="22" t="s">
        <v>26</v>
      </c>
      <c r="B25" s="23">
        <v>3772</v>
      </c>
      <c r="C25" s="24">
        <v>27096.844650000003</v>
      </c>
      <c r="D25" s="23">
        <v>3428</v>
      </c>
      <c r="E25" s="25">
        <v>26377.780879999995</v>
      </c>
      <c r="F25" s="23">
        <v>4618</v>
      </c>
      <c r="G25" s="25">
        <v>36308.499849999993</v>
      </c>
    </row>
    <row r="26" spans="1:7" ht="9.4" customHeight="1" x14ac:dyDescent="0.2">
      <c r="A26" s="22"/>
      <c r="B26" s="23"/>
      <c r="C26" s="24"/>
      <c r="D26" s="23"/>
      <c r="E26" s="25"/>
      <c r="F26" s="23"/>
      <c r="G26" s="25"/>
    </row>
    <row r="27" spans="1:7" ht="24" x14ac:dyDescent="0.2">
      <c r="A27" s="32" t="s">
        <v>27</v>
      </c>
      <c r="B27" s="27" t="s">
        <v>8</v>
      </c>
      <c r="C27" s="28">
        <f>SUM(C28:C30)</f>
        <v>1200.0500400000001</v>
      </c>
      <c r="D27" s="27" t="s">
        <v>8</v>
      </c>
      <c r="E27" s="29">
        <f>SUM(E28:E30)</f>
        <v>1160.7614699999999</v>
      </c>
      <c r="F27" s="27" t="s">
        <v>8</v>
      </c>
      <c r="G27" s="29">
        <f>SUM(G28:G30)</f>
        <v>1134.89527</v>
      </c>
    </row>
    <row r="28" spans="1:7" ht="23.45" customHeight="1" x14ac:dyDescent="0.2">
      <c r="A28" s="22" t="s">
        <v>28</v>
      </c>
      <c r="B28" s="23">
        <v>1124</v>
      </c>
      <c r="C28" s="24">
        <v>918.7203300000001</v>
      </c>
      <c r="D28" s="23">
        <v>1065</v>
      </c>
      <c r="E28" s="25">
        <v>904.89617999999996</v>
      </c>
      <c r="F28" s="23">
        <v>1025</v>
      </c>
      <c r="G28" s="25">
        <v>891.66628000000003</v>
      </c>
    </row>
    <row r="29" spans="1:7" ht="23.45" customHeight="1" x14ac:dyDescent="0.2">
      <c r="A29" s="33" t="s">
        <v>29</v>
      </c>
      <c r="B29" s="23">
        <v>191</v>
      </c>
      <c r="C29" s="24">
        <v>210.37024</v>
      </c>
      <c r="D29" s="23">
        <v>181</v>
      </c>
      <c r="E29" s="25">
        <v>221.37097000000003</v>
      </c>
      <c r="F29" s="23">
        <v>176</v>
      </c>
      <c r="G29" s="25">
        <v>221.34745999999996</v>
      </c>
    </row>
    <row r="30" spans="1:7" ht="23.45" customHeight="1" x14ac:dyDescent="0.2">
      <c r="A30" s="33" t="s">
        <v>30</v>
      </c>
      <c r="B30" s="23">
        <v>16</v>
      </c>
      <c r="C30" s="24">
        <v>70.959469999999996</v>
      </c>
      <c r="D30" s="23">
        <v>14</v>
      </c>
      <c r="E30" s="25">
        <v>34.494320000000002</v>
      </c>
      <c r="F30" s="23">
        <v>9</v>
      </c>
      <c r="G30" s="25">
        <v>21.881529999999998</v>
      </c>
    </row>
    <row r="31" spans="1:7" ht="9.4" customHeight="1" x14ac:dyDescent="0.2">
      <c r="A31" s="34"/>
      <c r="B31" s="23"/>
      <c r="C31" s="24"/>
      <c r="D31" s="23"/>
      <c r="E31" s="25"/>
      <c r="F31" s="23"/>
      <c r="G31" s="25"/>
    </row>
    <row r="32" spans="1:7" ht="23.45" customHeight="1" x14ac:dyDescent="0.2">
      <c r="A32" s="21" t="s">
        <v>31</v>
      </c>
      <c r="B32" s="27" t="s">
        <v>8</v>
      </c>
      <c r="C32" s="28">
        <f>SUM(C33:C38)</f>
        <v>10127.113290000001</v>
      </c>
      <c r="D32" s="27" t="s">
        <v>8</v>
      </c>
      <c r="E32" s="29">
        <f>SUM(E33:E38)</f>
        <v>10636.0406</v>
      </c>
      <c r="F32" s="27" t="s">
        <v>8</v>
      </c>
      <c r="G32" s="29">
        <f>SUM(G33:G38)</f>
        <v>12687.222519999999</v>
      </c>
    </row>
    <row r="33" spans="1:7" ht="23.45" customHeight="1" x14ac:dyDescent="0.2">
      <c r="A33" s="22" t="s">
        <v>32</v>
      </c>
      <c r="B33" s="23">
        <v>1193</v>
      </c>
      <c r="C33" s="24">
        <v>2120.0521200000003</v>
      </c>
      <c r="D33" s="23">
        <v>1158</v>
      </c>
      <c r="E33" s="25">
        <v>2070.18138</v>
      </c>
      <c r="F33" s="23">
        <v>1485</v>
      </c>
      <c r="G33" s="25">
        <v>2768.8297699999998</v>
      </c>
    </row>
    <row r="34" spans="1:7" ht="23.45" customHeight="1" x14ac:dyDescent="0.2">
      <c r="A34" s="22" t="s">
        <v>33</v>
      </c>
      <c r="B34" s="23">
        <v>28</v>
      </c>
      <c r="C34" s="24">
        <v>15.92876</v>
      </c>
      <c r="D34" s="23" t="s">
        <v>8</v>
      </c>
      <c r="E34" s="25" t="s">
        <v>8</v>
      </c>
      <c r="F34" s="23">
        <v>1</v>
      </c>
      <c r="G34" s="25" t="s">
        <v>21</v>
      </c>
    </row>
    <row r="35" spans="1:7" ht="23.45" customHeight="1" x14ac:dyDescent="0.2">
      <c r="A35" s="22" t="s">
        <v>34</v>
      </c>
      <c r="B35" s="23">
        <f>SUM(614,1864)</f>
        <v>2478</v>
      </c>
      <c r="C35" s="24">
        <v>2601.8300800000002</v>
      </c>
      <c r="D35" s="23">
        <f>SUM(582,1938,4,46)</f>
        <v>2570</v>
      </c>
      <c r="E35" s="25">
        <v>2840.2571799999996</v>
      </c>
      <c r="F35" s="23">
        <f>SUM(15,604,14,2057,457)</f>
        <v>3147</v>
      </c>
      <c r="G35" s="25">
        <v>3482.0321799999992</v>
      </c>
    </row>
    <row r="36" spans="1:7" ht="23.45" customHeight="1" x14ac:dyDescent="0.2">
      <c r="A36" s="22" t="s">
        <v>35</v>
      </c>
      <c r="B36" s="23">
        <v>17726</v>
      </c>
      <c r="C36" s="24">
        <v>4644.4417200000007</v>
      </c>
      <c r="D36" s="23">
        <v>16041</v>
      </c>
      <c r="E36" s="25">
        <v>4602.2024000000001</v>
      </c>
      <c r="F36" s="23">
        <v>14978</v>
      </c>
      <c r="G36" s="25">
        <v>4938.5815600000005</v>
      </c>
    </row>
    <row r="37" spans="1:7" ht="23.45" customHeight="1" x14ac:dyDescent="0.2">
      <c r="A37" s="22" t="s">
        <v>36</v>
      </c>
      <c r="B37" s="23">
        <v>5</v>
      </c>
      <c r="C37" s="24">
        <v>21.969279999999998</v>
      </c>
      <c r="D37" s="23">
        <v>5</v>
      </c>
      <c r="E37" s="25">
        <v>30.998880000000003</v>
      </c>
      <c r="F37" s="23">
        <v>6</v>
      </c>
      <c r="G37" s="25">
        <v>29.326640000000001</v>
      </c>
    </row>
    <row r="38" spans="1:7" ht="23.45" customHeight="1" x14ac:dyDescent="0.2">
      <c r="A38" s="22" t="s">
        <v>37</v>
      </c>
      <c r="B38" s="23">
        <v>2248</v>
      </c>
      <c r="C38" s="24">
        <v>722.89133000000004</v>
      </c>
      <c r="D38" s="23">
        <v>2431</v>
      </c>
      <c r="E38" s="25">
        <v>1092.4007599999998</v>
      </c>
      <c r="F38" s="23">
        <v>2951</v>
      </c>
      <c r="G38" s="25">
        <v>1468.4523700000002</v>
      </c>
    </row>
    <row r="39" spans="1:7" ht="9.4" customHeight="1" x14ac:dyDescent="0.2">
      <c r="A39" s="22"/>
      <c r="B39" s="23"/>
      <c r="C39" s="24"/>
      <c r="D39" s="23"/>
      <c r="E39" s="25"/>
      <c r="F39" s="23"/>
      <c r="G39" s="25"/>
    </row>
    <row r="40" spans="1:7" ht="23.45" customHeight="1" x14ac:dyDescent="0.2">
      <c r="A40" s="21" t="s">
        <v>38</v>
      </c>
      <c r="B40" s="27">
        <v>13725</v>
      </c>
      <c r="C40" s="28">
        <v>7525.5965399999995</v>
      </c>
      <c r="D40" s="27">
        <v>13815</v>
      </c>
      <c r="E40" s="28">
        <v>10513.682219999999</v>
      </c>
      <c r="F40" s="27">
        <v>13469</v>
      </c>
      <c r="G40" s="29">
        <v>11141.32826</v>
      </c>
    </row>
    <row r="41" spans="1:7" ht="9.4" customHeight="1" x14ac:dyDescent="0.2">
      <c r="A41" s="34"/>
      <c r="B41" s="23"/>
      <c r="C41" s="24"/>
      <c r="D41" s="23"/>
      <c r="E41" s="25"/>
      <c r="F41" s="23"/>
      <c r="G41" s="25"/>
    </row>
    <row r="42" spans="1:7" ht="23.45" customHeight="1" x14ac:dyDescent="0.2">
      <c r="A42" s="35" t="s">
        <v>39</v>
      </c>
      <c r="B42" s="36" t="s">
        <v>8</v>
      </c>
      <c r="C42" s="37">
        <v>88461.07338999999</v>
      </c>
      <c r="D42" s="36" t="s">
        <v>8</v>
      </c>
      <c r="E42" s="38">
        <v>94197.402760000012</v>
      </c>
      <c r="F42" s="36" t="s">
        <v>8</v>
      </c>
      <c r="G42" s="38">
        <v>101229.27240999999</v>
      </c>
    </row>
    <row r="43" spans="1:7" ht="3" customHeight="1" x14ac:dyDescent="0.2">
      <c r="A43" s="39"/>
      <c r="B43" s="40"/>
      <c r="C43" s="40"/>
      <c r="D43" s="40"/>
      <c r="E43" s="40"/>
      <c r="F43" s="40"/>
      <c r="G43" s="40"/>
    </row>
    <row r="44" spans="1:7" ht="12" customHeight="1" x14ac:dyDescent="0.2">
      <c r="A44" s="3" t="s">
        <v>40</v>
      </c>
      <c r="B44" s="3"/>
      <c r="C44" s="3"/>
      <c r="D44" s="3"/>
      <c r="E44" s="3"/>
      <c r="F44" s="3"/>
      <c r="G44" s="3"/>
    </row>
    <row r="45" spans="1:7" ht="12" customHeight="1" x14ac:dyDescent="0.2">
      <c r="A45" s="41" t="s">
        <v>41</v>
      </c>
      <c r="B45" s="41"/>
      <c r="C45" s="41"/>
      <c r="D45" s="41"/>
      <c r="E45" s="41"/>
      <c r="F45" s="41"/>
      <c r="G45" s="41"/>
    </row>
    <row r="46" spans="1:7" ht="13.15" customHeight="1" x14ac:dyDescent="0.2">
      <c r="A46" s="42" t="s">
        <v>42</v>
      </c>
      <c r="B46" s="41"/>
      <c r="C46" s="41"/>
      <c r="D46" s="41"/>
      <c r="E46" s="41"/>
      <c r="F46" s="41"/>
      <c r="G46" s="41"/>
    </row>
    <row r="47" spans="1:7" ht="13.15" customHeight="1" x14ac:dyDescent="0.2">
      <c r="A47" s="42" t="s">
        <v>43</v>
      </c>
      <c r="B47" s="41"/>
      <c r="C47" s="41"/>
      <c r="D47" s="41"/>
      <c r="E47" s="41"/>
      <c r="F47" s="41"/>
      <c r="G47" s="41"/>
    </row>
  </sheetData>
  <mergeCells count="8">
    <mergeCell ref="A46:G46"/>
    <mergeCell ref="A47:G47"/>
    <mergeCell ref="A1:G1"/>
    <mergeCell ref="A3:A4"/>
    <mergeCell ref="B3:C3"/>
    <mergeCell ref="D3:E3"/>
    <mergeCell ref="F3:G3"/>
    <mergeCell ref="A45:G45"/>
  </mergeCells>
  <printOptions horizontalCentered="1"/>
  <pageMargins left="0.70866141732283472" right="0.70866141732283472" top="0.70866141732283472" bottom="1.0236220472440944" header="0.19685039370078741" footer="0.1574803149606299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 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2026-10-19T10:52:55Z</dcterms:created>
  <dcterms:modified xsi:type="dcterms:W3CDTF">2026-10-19T10:53:14Z</dcterms:modified>
</cp:coreProperties>
</file>