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Social Security Benefits (Shaun)/"/>
    </mc:Choice>
  </mc:AlternateContent>
  <xr:revisionPtr revIDLastSave="0" documentId="8_{C6EEC470-6178-4C47-8E49-0FF33162A4FA}" xr6:coauthVersionLast="47" xr6:coauthVersionMax="47" xr10:uidLastSave="{00000000-0000-0000-0000-000000000000}"/>
  <bookViews>
    <workbookView xWindow="-120" yWindow="-120" windowWidth="20730" windowHeight="11040" xr2:uid="{BD656335-0F6C-47AF-9B91-A27DDF83AACF}"/>
  </bookViews>
  <sheets>
    <sheet name="Table 5" sheetId="1" r:id="rId1"/>
  </sheets>
  <externalReferences>
    <externalReference r:id="rId2"/>
  </externalReferences>
  <definedNames>
    <definedName name="_xlnm.Criteria">#REF!</definedName>
    <definedName name="_xlnm.Database">#REF!</definedName>
    <definedName name="_xlnm.Extract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1" i="1" l="1"/>
  <c r="E51" i="1"/>
  <c r="C51" i="1"/>
  <c r="C50" i="1" s="1"/>
  <c r="G50" i="1"/>
  <c r="E50" i="1"/>
  <c r="G41" i="1"/>
  <c r="E41" i="1"/>
  <c r="E5" i="1" s="1"/>
  <c r="C41" i="1"/>
  <c r="G35" i="1"/>
  <c r="E35" i="1"/>
  <c r="C35" i="1"/>
  <c r="G26" i="1"/>
  <c r="E26" i="1"/>
  <c r="C26" i="1"/>
  <c r="C5" i="1" s="1"/>
  <c r="G18" i="1"/>
  <c r="G5" i="1" s="1"/>
  <c r="E18" i="1"/>
  <c r="C18" i="1"/>
  <c r="F10" i="1"/>
  <c r="D10" i="1"/>
  <c r="B10" i="1"/>
  <c r="F8" i="1"/>
  <c r="D8" i="1"/>
  <c r="B8" i="1"/>
  <c r="G7" i="1"/>
  <c r="E7" i="1"/>
  <c r="C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tc={6D855D1B-E875-4FEE-BD51-A27C122BC00D}</author>
  </authors>
  <commentList>
    <comment ref="G51" authorId="0" shapeId="0" xr:uid="{6D855D1B-E875-4FEE-BD51-A27C122BC00D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Unique Beneficiaries report (Note 3). +EUR 250.65 adjustment to align sum of quarters with corresponding YTD expenditure (T3).</t>
      </text>
    </comment>
  </commentList>
</comments>
</file>

<file path=xl/sharedStrings.xml><?xml version="1.0" encoding="utf-8"?>
<sst xmlns="http://schemas.openxmlformats.org/spreadsheetml/2006/main" count="108" uniqueCount="55">
  <si>
    <t>Table 5.  Social Security Non-Contributory Benefits by period and description</t>
  </si>
  <si>
    <t>Description</t>
  </si>
  <si>
    <t>Jul-Sep 2024</t>
  </si>
  <si>
    <t>Jul-Sep 2025</t>
  </si>
  <si>
    <t>Jul-Sep 2026</t>
  </si>
  <si>
    <t>Beneficiaries</t>
  </si>
  <si>
    <t>€ 000</t>
  </si>
  <si>
    <t xml:space="preserve">Non-Contributory Benefits </t>
  </si>
  <si>
    <t>-</t>
  </si>
  <si>
    <t>Child Allowance</t>
  </si>
  <si>
    <t>Children's Allowance</t>
  </si>
  <si>
    <t>Foster Child Allowance</t>
  </si>
  <si>
    <t>Child Benefit Bonus</t>
  </si>
  <si>
    <t>Children's Allowance Supplement</t>
  </si>
  <si>
    <t>Tapered Foster Child Allowance</t>
  </si>
  <si>
    <t>Special Allowance for Post-Secondary Students</t>
  </si>
  <si>
    <r>
      <t>Grant to Families with Children in Years 10 and 11</t>
    </r>
    <r>
      <rPr>
        <vertAlign val="superscript"/>
        <sz val="9"/>
        <rFont val="Arial"/>
        <family val="2"/>
      </rPr>
      <t>1</t>
    </r>
  </si>
  <si>
    <t>c</t>
  </si>
  <si>
    <t>Age Pension</t>
  </si>
  <si>
    <t>Disability Pensions/Allowance</t>
  </si>
  <si>
    <t>Disability Child Allowance</t>
  </si>
  <si>
    <t>Disability Assistance</t>
  </si>
  <si>
    <t>Severe Disability Assistance</t>
  </si>
  <si>
    <t>Increased Severe Disability Assistance</t>
  </si>
  <si>
    <t>Assistance Visually Impaired</t>
  </si>
  <si>
    <r>
      <t>Disability Benefit</t>
    </r>
    <r>
      <rPr>
        <vertAlign val="superscript"/>
        <sz val="9"/>
        <rFont val="Arial"/>
        <family val="2"/>
      </rPr>
      <t>2</t>
    </r>
  </si>
  <si>
    <t>Total Social Assistance</t>
  </si>
  <si>
    <t>Drug Addicts Allowance</t>
  </si>
  <si>
    <t>Social Assistance</t>
  </si>
  <si>
    <t>Social Assistance for Single Parents</t>
  </si>
  <si>
    <t>Unemployment Assistance</t>
  </si>
  <si>
    <t>Social Assistance Board</t>
  </si>
  <si>
    <t>Unemployment Assistance Taper</t>
  </si>
  <si>
    <r>
      <t>Subsidiary Protection Assistance</t>
    </r>
    <r>
      <rPr>
        <vertAlign val="superscript"/>
        <sz val="9"/>
        <rFont val="Arial"/>
        <family val="2"/>
      </rPr>
      <t>3</t>
    </r>
  </si>
  <si>
    <t>Medical Assistance</t>
  </si>
  <si>
    <t>Sickness Assistance</t>
  </si>
  <si>
    <t>Leprosy Assistance</t>
  </si>
  <si>
    <t>Milk Grant</t>
  </si>
  <si>
    <t>Tuberculosis Assistance</t>
  </si>
  <si>
    <t>Carers Allowances/Grants</t>
  </si>
  <si>
    <t>Increased Carers' Allowance</t>
  </si>
  <si>
    <t>Carers' Allowance</t>
  </si>
  <si>
    <t>Carer's Grant</t>
  </si>
  <si>
    <t>Supplementary Allowance</t>
  </si>
  <si>
    <t>Assistance to Help the Elderly Live Independently</t>
  </si>
  <si>
    <t>Total In-Work Benefit</t>
  </si>
  <si>
    <r>
      <t>In-Work Benefit</t>
    </r>
    <r>
      <rPr>
        <vertAlign val="superscript"/>
        <sz val="9"/>
        <rFont val="Arial"/>
        <family val="2"/>
      </rPr>
      <t>4</t>
    </r>
  </si>
  <si>
    <t>In-Work Supplement</t>
  </si>
  <si>
    <t>Additional Cost of Living Adjustment</t>
  </si>
  <si>
    <t>Bonus</t>
  </si>
  <si>
    <r>
      <rPr>
        <vertAlign val="superscript"/>
        <sz val="8"/>
        <rFont val="Arial"/>
        <family val="2"/>
      </rPr>
      <t>c</t>
    </r>
    <r>
      <rPr>
        <sz val="8"/>
        <rFont val="Arial"/>
        <family val="2"/>
      </rPr>
      <t>Confidential</t>
    </r>
  </si>
  <si>
    <r>
      <t>1</t>
    </r>
    <r>
      <rPr>
        <sz val="8"/>
        <rFont val="Arial"/>
        <family val="2"/>
      </rPr>
      <t>First grants awarded to families in March 2026. For confidentiality purposes, outlay reported under Special Allowance for Post-Secondary Students.</t>
    </r>
  </si>
  <si>
    <r>
      <t xml:space="preserve">2 </t>
    </r>
    <r>
      <rPr>
        <sz val="8"/>
        <rFont val="Arial"/>
        <family val="2"/>
      </rPr>
      <t>First payments made in January 2026.</t>
    </r>
    <r>
      <rPr>
        <vertAlign val="superscript"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</si>
  <si>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Previously defined as 'Subsidiary Unemployment Assistance'. Renamed in 2025.</t>
    </r>
  </si>
  <si>
    <r>
      <t>4]</t>
    </r>
    <r>
      <rPr>
        <sz val="8"/>
        <rFont val="Arial"/>
        <family val="2"/>
      </rPr>
      <t>In-Work Benefit payments from 2023 are to be taken as provisional. Refer to Methodological Note 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</si>
</sst>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/>
    <xf numFmtId="0" fontId="5" fillId="0" borderId="0" xfId="2" applyFont="1"/>
    <xf numFmtId="0" fontId="2" fillId="0" borderId="1" xfId="2" applyFont="1" applyBorder="1" applyAlignment="1">
      <alignment horizontal="left" vertical="center" wrapText="1" inden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left" vertical="center" wrapText="1" indent="1"/>
    </xf>
    <xf numFmtId="0" fontId="2" fillId="0" borderId="2" xfId="2" quotePrefix="1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left" vertical="center" indent="1"/>
    </xf>
    <xf numFmtId="3" fontId="2" fillId="0" borderId="7" xfId="1" applyNumberFormat="1" applyFont="1" applyBorder="1" applyAlignment="1">
      <alignment horizontal="right" vertical="center" indent="1"/>
    </xf>
    <xf numFmtId="3" fontId="2" fillId="0" borderId="1" xfId="1" applyNumberFormat="1" applyFont="1" applyBorder="1" applyAlignment="1">
      <alignment horizontal="right" vertical="center" indent="1"/>
    </xf>
    <xf numFmtId="3" fontId="2" fillId="0" borderId="8" xfId="1" applyNumberFormat="1" applyFont="1" applyBorder="1" applyAlignment="1">
      <alignment horizontal="right" vertical="center" indent="1"/>
    </xf>
    <xf numFmtId="0" fontId="2" fillId="0" borderId="0" xfId="2" applyFont="1" applyAlignment="1">
      <alignment horizontal="left" indent="1"/>
    </xf>
    <xf numFmtId="3" fontId="2" fillId="0" borderId="9" xfId="1" applyNumberFormat="1" applyFont="1" applyBorder="1" applyAlignment="1">
      <alignment horizontal="right" vertical="center" indent="1"/>
    </xf>
    <xf numFmtId="3" fontId="2" fillId="0" borderId="10" xfId="1" applyNumberFormat="1" applyFont="1" applyBorder="1" applyAlignment="1">
      <alignment horizontal="right" vertical="center" indent="1"/>
    </xf>
    <xf numFmtId="3" fontId="2" fillId="0" borderId="0" xfId="1" applyNumberFormat="1" applyFont="1" applyBorder="1" applyAlignment="1">
      <alignment horizontal="right" vertical="center" indent="1"/>
    </xf>
    <xf numFmtId="0" fontId="2" fillId="0" borderId="0" xfId="2" applyFont="1" applyAlignment="1">
      <alignment horizontal="left" vertical="center" indent="2"/>
    </xf>
    <xf numFmtId="3" fontId="2" fillId="0" borderId="9" xfId="1" applyNumberFormat="1" applyFont="1" applyFill="1" applyBorder="1" applyAlignment="1">
      <alignment horizontal="right" vertical="center" indent="1"/>
    </xf>
    <xf numFmtId="0" fontId="6" fillId="0" borderId="0" xfId="2" applyFont="1" applyAlignment="1">
      <alignment horizontal="left" vertical="center" indent="3"/>
    </xf>
    <xf numFmtId="3" fontId="6" fillId="0" borderId="9" xfId="1" applyNumberFormat="1" applyFont="1" applyFill="1" applyBorder="1" applyAlignment="1">
      <alignment horizontal="right" vertical="center" indent="1"/>
    </xf>
    <xf numFmtId="3" fontId="6" fillId="0" borderId="10" xfId="1" applyNumberFormat="1" applyFont="1" applyFill="1" applyBorder="1" applyAlignment="1">
      <alignment horizontal="right" vertical="center" indent="1"/>
    </xf>
    <xf numFmtId="3" fontId="6" fillId="0" borderId="0" xfId="1" applyNumberFormat="1" applyFont="1" applyFill="1" applyBorder="1" applyAlignment="1">
      <alignment horizontal="right" vertical="center" indent="1"/>
    </xf>
    <xf numFmtId="0" fontId="3" fillId="0" borderId="0" xfId="2" applyFont="1"/>
    <xf numFmtId="0" fontId="6" fillId="0" borderId="0" xfId="2" applyFont="1" applyAlignment="1">
      <alignment horizontal="left" vertical="center" wrapText="1" indent="3"/>
    </xf>
    <xf numFmtId="0" fontId="6" fillId="0" borderId="0" xfId="2" applyFont="1" applyAlignment="1">
      <alignment horizontal="left" vertical="center" indent="2"/>
    </xf>
    <xf numFmtId="3" fontId="2" fillId="0" borderId="10" xfId="1" applyNumberFormat="1" applyFont="1" applyFill="1" applyBorder="1" applyAlignment="1">
      <alignment horizontal="right" vertical="center" indent="1"/>
    </xf>
    <xf numFmtId="3" fontId="2" fillId="0" borderId="0" xfId="1" applyNumberFormat="1" applyFont="1" applyFill="1" applyBorder="1" applyAlignment="1">
      <alignment horizontal="right" vertical="center" indent="1"/>
    </xf>
    <xf numFmtId="0" fontId="2" fillId="0" borderId="0" xfId="2" applyFont="1" applyAlignment="1">
      <alignment horizontal="left" vertical="center" wrapText="1" indent="2"/>
    </xf>
    <xf numFmtId="0" fontId="2" fillId="0" borderId="11" xfId="2" applyFont="1" applyBorder="1" applyAlignment="1">
      <alignment horizontal="left" vertical="center" indent="2"/>
    </xf>
    <xf numFmtId="3" fontId="2" fillId="0" borderId="12" xfId="1" applyNumberFormat="1" applyFont="1" applyFill="1" applyBorder="1" applyAlignment="1">
      <alignment horizontal="right" vertical="center" indent="1"/>
    </xf>
    <xf numFmtId="3" fontId="2" fillId="0" borderId="11" xfId="1" applyNumberFormat="1" applyFont="1" applyFill="1" applyBorder="1" applyAlignment="1">
      <alignment horizontal="right" vertical="center" indent="1"/>
    </xf>
    <xf numFmtId="0" fontId="4" fillId="0" borderId="0" xfId="2" applyFont="1" applyAlignment="1">
      <alignment horizontal="left" vertical="center" indent="2"/>
    </xf>
    <xf numFmtId="3" fontId="4" fillId="0" borderId="0" xfId="1" applyNumberFormat="1" applyFont="1" applyBorder="1" applyAlignment="1">
      <alignment horizontal="right" vertical="center" indent="1"/>
    </xf>
    <xf numFmtId="3" fontId="4" fillId="0" borderId="0" xfId="1" applyNumberFormat="1" applyFont="1" applyFill="1" applyBorder="1" applyAlignment="1">
      <alignment horizontal="right" vertical="center" indent="1"/>
    </xf>
    <xf numFmtId="0" fontId="4" fillId="0" borderId="0" xfId="2" applyFont="1" applyAlignment="1">
      <alignment horizontal="left" vertical="top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8" fillId="0" borderId="0" xfId="2" applyFont="1" applyAlignment="1">
      <alignment horizontal="left" wrapText="1"/>
    </xf>
  </cellXfs>
  <cellStyles count="3">
    <cellStyle name="Comma" xfId="1" builtinId="3"/>
    <cellStyle name="Normal" xfId="0" builtinId="0"/>
    <cellStyle name="Normal 2 2" xfId="2" xr:uid="{FC041983-8B38-4255-BCA7-2E8A817CB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Social%20Security%20Benefits%20(Shaun)/NR%20192%202026%20All%20tables%20QS7PqPp8.xlsx" TargetMode="External"/><Relationship Id="rId2" Type="http://schemas.microsoft.com/office/2019/04/relationships/externalLinkLongPath" Target="NR%20192%202026%20All%20tables%20QS7PqPp8.xlsx?40175761" TargetMode="External"/><Relationship Id="rId1" Type="http://schemas.openxmlformats.org/officeDocument/2006/relationships/externalLinkPath" Target="file:///\\40175761\NR%20192%202026%20All%20tables%20QS7PqPp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 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mmut Shaun at NSO" id="{5AAA4940-59F0-4A8C-95BC-F21103766FE6}" userId="S::shaun.sammut@gov.mt::0549a3d9-9e8b-4710-96c0-6f1d73d7969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51" dT="2026-03-24T09:24:57.67" personId="{5AAA4940-59F0-4A8C-95BC-F21103766FE6}" id="{6D855D1B-E875-4FEE-BD51-A27C122BC00D}">
    <text>From Unique Beneficiaries report (Note 3). +EUR 250.65 adjustment to align sum of quarters with corresponding YTD expenditure (T3).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2BE8-3E0E-4568-B5BD-E87D3751E12D}">
  <dimension ref="A1:G62"/>
  <sheetViews>
    <sheetView tabSelected="1" zoomScaleNormal="100" workbookViewId="0">
      <selection activeCell="A57" sqref="A57:XFD57"/>
    </sheetView>
  </sheetViews>
  <sheetFormatPr defaultColWidth="9.140625" defaultRowHeight="11.25" x14ac:dyDescent="0.2"/>
  <cols>
    <col min="1" max="1" width="39.42578125" style="3" customWidth="1"/>
    <col min="2" max="2" width="11.28515625" style="3" customWidth="1"/>
    <col min="3" max="3" width="9.7109375" style="3" customWidth="1"/>
    <col min="4" max="4" width="11.28515625" style="3" customWidth="1"/>
    <col min="5" max="5" width="9.7109375" style="3" customWidth="1"/>
    <col min="6" max="6" width="11.28515625" style="3" customWidth="1"/>
    <col min="7" max="7" width="9.7109375" style="3" customWidth="1"/>
    <col min="8" max="16384" width="9.140625" style="3"/>
  </cols>
  <sheetData>
    <row r="1" spans="1:7" ht="24.6" customHeight="1" x14ac:dyDescent="0.2">
      <c r="A1" s="1" t="s">
        <v>0</v>
      </c>
      <c r="B1" s="2"/>
      <c r="C1" s="2"/>
      <c r="D1" s="2"/>
      <c r="E1" s="2"/>
      <c r="F1" s="2"/>
      <c r="G1" s="2"/>
    </row>
    <row r="2" spans="1:7" x14ac:dyDescent="0.2">
      <c r="A2" s="4"/>
      <c r="B2" s="4"/>
      <c r="C2" s="4"/>
      <c r="D2" s="4"/>
      <c r="E2" s="4"/>
      <c r="F2" s="4"/>
      <c r="G2" s="4"/>
    </row>
    <row r="3" spans="1:7" ht="28.15" customHeight="1" x14ac:dyDescent="0.2">
      <c r="A3" s="5" t="s">
        <v>1</v>
      </c>
      <c r="B3" s="6" t="s">
        <v>2</v>
      </c>
      <c r="C3" s="7"/>
      <c r="D3" s="6" t="s">
        <v>3</v>
      </c>
      <c r="E3" s="7"/>
      <c r="F3" s="6" t="s">
        <v>4</v>
      </c>
      <c r="G3" s="8"/>
    </row>
    <row r="4" spans="1:7" ht="28.15" customHeight="1" x14ac:dyDescent="0.2">
      <c r="A4" s="9"/>
      <c r="B4" s="10" t="s">
        <v>5</v>
      </c>
      <c r="C4" s="11" t="s">
        <v>6</v>
      </c>
      <c r="D4" s="10" t="s">
        <v>5</v>
      </c>
      <c r="E4" s="11" t="s">
        <v>6</v>
      </c>
      <c r="F4" s="10" t="s">
        <v>5</v>
      </c>
      <c r="G4" s="12" t="s">
        <v>6</v>
      </c>
    </row>
    <row r="5" spans="1:7" ht="23.45" customHeight="1" x14ac:dyDescent="0.2">
      <c r="A5" s="13" t="s">
        <v>7</v>
      </c>
      <c r="B5" s="14" t="s">
        <v>8</v>
      </c>
      <c r="C5" s="15">
        <f>SUM(C7,C16,C18,C26,C35,C41,C46,C48,C50,C54,C56)</f>
        <v>61422.994214680002</v>
      </c>
      <c r="D5" s="14" t="s">
        <v>8</v>
      </c>
      <c r="E5" s="16">
        <f>SUM(E7,E16,E18,E26,E35,E41,E46,E48,E50,E54,E56)</f>
        <v>67553.418869999994</v>
      </c>
      <c r="F5" s="14" t="s">
        <v>8</v>
      </c>
      <c r="G5" s="16">
        <f>SUM(G7,G16,G18,G26,G35,G41,G46,G48,G50,G54,G56)</f>
        <v>72805.409439999989</v>
      </c>
    </row>
    <row r="6" spans="1:7" ht="9.4" customHeight="1" x14ac:dyDescent="0.2">
      <c r="A6" s="17"/>
      <c r="B6" s="18"/>
      <c r="C6" s="19"/>
      <c r="D6" s="18"/>
      <c r="E6" s="20"/>
      <c r="F6" s="18"/>
      <c r="G6" s="20"/>
    </row>
    <row r="7" spans="1:7" ht="23.45" customHeight="1" x14ac:dyDescent="0.2">
      <c r="A7" s="21" t="s">
        <v>9</v>
      </c>
      <c r="B7" s="22" t="s">
        <v>8</v>
      </c>
      <c r="C7" s="19">
        <f>SUM(C8:C14)</f>
        <v>16596.450570000001</v>
      </c>
      <c r="D7" s="18" t="s">
        <v>8</v>
      </c>
      <c r="E7" s="20">
        <f>SUM(E8:E14)</f>
        <v>20355.049779999998</v>
      </c>
      <c r="F7" s="18" t="s">
        <v>8</v>
      </c>
      <c r="G7" s="20">
        <f>SUM(G8:G14)</f>
        <v>22294.22826</v>
      </c>
    </row>
    <row r="8" spans="1:7" s="27" customFormat="1" ht="23.45" customHeight="1" x14ac:dyDescent="0.2">
      <c r="A8" s="23" t="s">
        <v>10</v>
      </c>
      <c r="B8" s="24">
        <f>SUM(10962,31802)</f>
        <v>42764</v>
      </c>
      <c r="C8" s="25">
        <v>8902.9050200000001</v>
      </c>
      <c r="D8" s="24">
        <f>SUM(12639,30358)</f>
        <v>42997</v>
      </c>
      <c r="E8" s="26">
        <v>8889.0322699999997</v>
      </c>
      <c r="F8" s="24">
        <f>SUM(10951,32655)</f>
        <v>43606</v>
      </c>
      <c r="G8" s="26">
        <v>9292.8807399999987</v>
      </c>
    </row>
    <row r="9" spans="1:7" ht="23.45" customHeight="1" x14ac:dyDescent="0.2">
      <c r="A9" s="23" t="s">
        <v>11</v>
      </c>
      <c r="B9" s="24">
        <v>181</v>
      </c>
      <c r="C9" s="25">
        <v>389.1225</v>
      </c>
      <c r="D9" s="24">
        <v>177</v>
      </c>
      <c r="E9" s="26">
        <v>454.92336999999998</v>
      </c>
      <c r="F9" s="24">
        <v>168</v>
      </c>
      <c r="G9" s="26">
        <v>416.52454</v>
      </c>
    </row>
    <row r="10" spans="1:7" ht="23.45" customHeight="1" x14ac:dyDescent="0.2">
      <c r="A10" s="23" t="s">
        <v>12</v>
      </c>
      <c r="B10" s="24">
        <f>SUM(4,758)</f>
        <v>762</v>
      </c>
      <c r="C10" s="25">
        <v>569.03548000000001</v>
      </c>
      <c r="D10" s="24">
        <f>SUM(2,739)</f>
        <v>741</v>
      </c>
      <c r="E10" s="26">
        <v>596.8256100000001</v>
      </c>
      <c r="F10" s="24">
        <f>SUM(1,709)</f>
        <v>710</v>
      </c>
      <c r="G10" s="26">
        <v>955.82429999999999</v>
      </c>
    </row>
    <row r="11" spans="1:7" ht="23.45" customHeight="1" x14ac:dyDescent="0.2">
      <c r="A11" s="23" t="s">
        <v>13</v>
      </c>
      <c r="B11" s="24">
        <v>42685</v>
      </c>
      <c r="C11" s="25">
        <v>6272.3375699999997</v>
      </c>
      <c r="D11" s="24">
        <v>42929</v>
      </c>
      <c r="E11" s="25">
        <v>10343.498529999999</v>
      </c>
      <c r="F11" s="24">
        <v>43573</v>
      </c>
      <c r="G11" s="26">
        <v>11581.61868</v>
      </c>
    </row>
    <row r="12" spans="1:7" ht="23.45" customHeight="1" x14ac:dyDescent="0.2">
      <c r="A12" s="23" t="s">
        <v>14</v>
      </c>
      <c r="B12" s="24">
        <v>10</v>
      </c>
      <c r="C12" s="25">
        <v>17.05</v>
      </c>
      <c r="D12" s="24">
        <v>15</v>
      </c>
      <c r="E12" s="25">
        <v>20.52</v>
      </c>
      <c r="F12" s="24">
        <v>19</v>
      </c>
      <c r="G12" s="26">
        <v>18.38</v>
      </c>
    </row>
    <row r="13" spans="1:7" ht="38.450000000000003" customHeight="1" x14ac:dyDescent="0.2">
      <c r="A13" s="28" t="s">
        <v>15</v>
      </c>
      <c r="B13" s="24">
        <v>787</v>
      </c>
      <c r="C13" s="25">
        <v>446</v>
      </c>
      <c r="D13" s="24">
        <v>85</v>
      </c>
      <c r="E13" s="25">
        <v>50.25</v>
      </c>
      <c r="F13" s="24">
        <v>42</v>
      </c>
      <c r="G13" s="26">
        <v>29</v>
      </c>
    </row>
    <row r="14" spans="1:7" ht="23.45" customHeight="1" x14ac:dyDescent="0.2">
      <c r="A14" s="28" t="s">
        <v>16</v>
      </c>
      <c r="B14" s="24" t="s">
        <v>8</v>
      </c>
      <c r="C14" s="25" t="s">
        <v>8</v>
      </c>
      <c r="D14" s="24" t="s">
        <v>8</v>
      </c>
      <c r="E14" s="25" t="s">
        <v>8</v>
      </c>
      <c r="F14" s="24">
        <v>1</v>
      </c>
      <c r="G14" s="26" t="s">
        <v>17</v>
      </c>
    </row>
    <row r="15" spans="1:7" s="27" customFormat="1" ht="9.4" customHeight="1" x14ac:dyDescent="0.2">
      <c r="A15" s="29"/>
      <c r="B15" s="24"/>
      <c r="C15" s="25"/>
      <c r="D15" s="24"/>
      <c r="E15" s="26"/>
      <c r="F15" s="24"/>
      <c r="G15" s="26"/>
    </row>
    <row r="16" spans="1:7" ht="23.45" customHeight="1" x14ac:dyDescent="0.2">
      <c r="A16" s="21" t="s">
        <v>18</v>
      </c>
      <c r="B16" s="22">
        <v>3729</v>
      </c>
      <c r="C16" s="30">
        <v>5268.00551</v>
      </c>
      <c r="D16" s="22">
        <v>3618</v>
      </c>
      <c r="E16" s="31">
        <v>5394.7829099999999</v>
      </c>
      <c r="F16" s="22">
        <v>3504</v>
      </c>
      <c r="G16" s="31">
        <v>5611.5877499999997</v>
      </c>
    </row>
    <row r="17" spans="1:7" ht="9.4" customHeight="1" x14ac:dyDescent="0.2">
      <c r="A17" s="29"/>
      <c r="B17" s="24"/>
      <c r="C17" s="25"/>
      <c r="D17" s="24"/>
      <c r="E17" s="26"/>
      <c r="F17" s="24"/>
      <c r="G17" s="26"/>
    </row>
    <row r="18" spans="1:7" ht="23.45" customHeight="1" x14ac:dyDescent="0.2">
      <c r="A18" s="21" t="s">
        <v>19</v>
      </c>
      <c r="B18" s="22" t="s">
        <v>8</v>
      </c>
      <c r="C18" s="30">
        <f>SUM(C19:C24)</f>
        <v>9957.9220299999997</v>
      </c>
      <c r="D18" s="22" t="s">
        <v>8</v>
      </c>
      <c r="E18" s="31">
        <f>SUM(E19:E24)</f>
        <v>11546.683639999999</v>
      </c>
      <c r="F18" s="22" t="s">
        <v>8</v>
      </c>
      <c r="G18" s="31">
        <f>SUM(G19:G24)</f>
        <v>12995.576200000001</v>
      </c>
    </row>
    <row r="19" spans="1:7" ht="23.45" customHeight="1" x14ac:dyDescent="0.2">
      <c r="A19" s="23" t="s">
        <v>20</v>
      </c>
      <c r="B19" s="24">
        <v>2348</v>
      </c>
      <c r="C19" s="25">
        <v>1056.769</v>
      </c>
      <c r="D19" s="24">
        <v>2631</v>
      </c>
      <c r="E19" s="26">
        <v>1408.0859499999999</v>
      </c>
      <c r="F19" s="24">
        <v>2900</v>
      </c>
      <c r="G19" s="26">
        <v>1502.71273</v>
      </c>
    </row>
    <row r="20" spans="1:7" ht="23.45" customHeight="1" x14ac:dyDescent="0.2">
      <c r="A20" s="23" t="s">
        <v>21</v>
      </c>
      <c r="B20" s="24">
        <v>414</v>
      </c>
      <c r="C20" s="25">
        <v>506.51132000000001</v>
      </c>
      <c r="D20" s="24">
        <v>571</v>
      </c>
      <c r="E20" s="26">
        <v>808.18993</v>
      </c>
      <c r="F20" s="24">
        <v>775</v>
      </c>
      <c r="G20" s="26">
        <v>1015.7602700000001</v>
      </c>
    </row>
    <row r="21" spans="1:7" ht="23.45" customHeight="1" x14ac:dyDescent="0.2">
      <c r="A21" s="23" t="s">
        <v>22</v>
      </c>
      <c r="B21" s="24">
        <v>3667</v>
      </c>
      <c r="C21" s="25">
        <v>5681.69409</v>
      </c>
      <c r="D21" s="24">
        <v>3902</v>
      </c>
      <c r="E21" s="26">
        <v>6448.8237900000004</v>
      </c>
      <c r="F21" s="24">
        <v>4043</v>
      </c>
      <c r="G21" s="26">
        <v>6846.8337700000002</v>
      </c>
    </row>
    <row r="22" spans="1:7" ht="23.45" customHeight="1" x14ac:dyDescent="0.2">
      <c r="A22" s="23" t="s">
        <v>23</v>
      </c>
      <c r="B22" s="24">
        <v>919</v>
      </c>
      <c r="C22" s="25">
        <v>2038.8940599999999</v>
      </c>
      <c r="D22" s="24">
        <v>932</v>
      </c>
      <c r="E22" s="26">
        <v>2208.1476299999999</v>
      </c>
      <c r="F22" s="24">
        <v>1004</v>
      </c>
      <c r="G22" s="26">
        <v>2424.9826200000002</v>
      </c>
    </row>
    <row r="23" spans="1:7" ht="23.45" customHeight="1" x14ac:dyDescent="0.2">
      <c r="A23" s="28" t="s">
        <v>24</v>
      </c>
      <c r="B23" s="24">
        <v>430</v>
      </c>
      <c r="C23" s="25">
        <v>674.05356000000006</v>
      </c>
      <c r="D23" s="24">
        <v>413</v>
      </c>
      <c r="E23" s="26">
        <v>673.43633999999997</v>
      </c>
      <c r="F23" s="24">
        <v>416</v>
      </c>
      <c r="G23" s="26">
        <v>714.78986000000009</v>
      </c>
    </row>
    <row r="24" spans="1:7" ht="23.45" customHeight="1" x14ac:dyDescent="0.2">
      <c r="A24" s="28" t="s">
        <v>25</v>
      </c>
      <c r="B24" s="24" t="s">
        <v>8</v>
      </c>
      <c r="C24" s="25" t="s">
        <v>8</v>
      </c>
      <c r="D24" s="24" t="s">
        <v>8</v>
      </c>
      <c r="E24" s="26" t="s">
        <v>8</v>
      </c>
      <c r="F24" s="24">
        <v>481</v>
      </c>
      <c r="G24" s="26">
        <v>490.49694999999997</v>
      </c>
    </row>
    <row r="25" spans="1:7" ht="9.4" customHeight="1" x14ac:dyDescent="0.2">
      <c r="A25" s="29"/>
      <c r="B25" s="24"/>
      <c r="C25" s="25"/>
      <c r="D25" s="24"/>
      <c r="E25" s="26"/>
      <c r="F25" s="24"/>
      <c r="G25" s="26"/>
    </row>
    <row r="26" spans="1:7" ht="23.45" customHeight="1" x14ac:dyDescent="0.2">
      <c r="A26" s="21" t="s">
        <v>26</v>
      </c>
      <c r="B26" s="22" t="s">
        <v>8</v>
      </c>
      <c r="C26" s="30">
        <f>SUM(C27:C33)</f>
        <v>11221.089049999999</v>
      </c>
      <c r="D26" s="22" t="s">
        <v>8</v>
      </c>
      <c r="E26" s="31">
        <f>SUM(E27:E33)</f>
        <v>11073.217909999999</v>
      </c>
      <c r="F26" s="22" t="s">
        <v>8</v>
      </c>
      <c r="G26" s="31">
        <f>SUM(G27:G33)</f>
        <v>10780.68987</v>
      </c>
    </row>
    <row r="27" spans="1:7" ht="23.45" customHeight="1" x14ac:dyDescent="0.2">
      <c r="A27" s="23" t="s">
        <v>27</v>
      </c>
      <c r="B27" s="24">
        <v>47</v>
      </c>
      <c r="C27" s="25">
        <v>19.50245</v>
      </c>
      <c r="D27" s="24">
        <v>47</v>
      </c>
      <c r="E27" s="26">
        <v>19.156659999999999</v>
      </c>
      <c r="F27" s="24">
        <v>37</v>
      </c>
      <c r="G27" s="26">
        <v>15.329739999999999</v>
      </c>
    </row>
    <row r="28" spans="1:7" ht="23.45" customHeight="1" x14ac:dyDescent="0.2">
      <c r="A28" s="23" t="s">
        <v>28</v>
      </c>
      <c r="B28" s="24">
        <v>3366</v>
      </c>
      <c r="C28" s="25">
        <v>5056.6269599999987</v>
      </c>
      <c r="D28" s="24">
        <v>3190</v>
      </c>
      <c r="E28" s="26">
        <v>4996.7672799999991</v>
      </c>
      <c r="F28" s="24">
        <v>3035</v>
      </c>
      <c r="G28" s="26">
        <v>4850.1185999999998</v>
      </c>
    </row>
    <row r="29" spans="1:7" ht="23.45" customHeight="1" x14ac:dyDescent="0.2">
      <c r="A29" s="23" t="s">
        <v>29</v>
      </c>
      <c r="B29" s="24">
        <v>1948</v>
      </c>
      <c r="C29" s="25">
        <v>2946.7848100000001</v>
      </c>
      <c r="D29" s="24">
        <v>1884</v>
      </c>
      <c r="E29" s="26">
        <v>2945.5162400000004</v>
      </c>
      <c r="F29" s="24">
        <v>1804</v>
      </c>
      <c r="G29" s="26">
        <v>3196.7035400000004</v>
      </c>
    </row>
    <row r="30" spans="1:7" ht="23.45" customHeight="1" x14ac:dyDescent="0.2">
      <c r="A30" s="23" t="s">
        <v>30</v>
      </c>
      <c r="B30" s="24">
        <v>289</v>
      </c>
      <c r="C30" s="25">
        <v>410.33199000000002</v>
      </c>
      <c r="D30" s="24">
        <v>261</v>
      </c>
      <c r="E30" s="26">
        <v>402.36056000000002</v>
      </c>
      <c r="F30" s="24">
        <v>269</v>
      </c>
      <c r="G30" s="26">
        <v>426.70157</v>
      </c>
    </row>
    <row r="31" spans="1:7" ht="23.45" customHeight="1" x14ac:dyDescent="0.2">
      <c r="A31" s="23" t="s">
        <v>31</v>
      </c>
      <c r="B31" s="24" t="s">
        <v>8</v>
      </c>
      <c r="C31" s="25" t="s">
        <v>8</v>
      </c>
      <c r="D31" s="24" t="s">
        <v>8</v>
      </c>
      <c r="E31" s="26" t="s">
        <v>8</v>
      </c>
      <c r="F31" s="24" t="s">
        <v>8</v>
      </c>
      <c r="G31" s="26" t="s">
        <v>8</v>
      </c>
    </row>
    <row r="32" spans="1:7" ht="23.45" customHeight="1" x14ac:dyDescent="0.2">
      <c r="A32" s="23" t="s">
        <v>32</v>
      </c>
      <c r="B32" s="24">
        <v>804</v>
      </c>
      <c r="C32" s="25">
        <v>685.44293000000005</v>
      </c>
      <c r="D32" s="24">
        <v>632</v>
      </c>
      <c r="E32" s="26">
        <v>594.97807000000012</v>
      </c>
      <c r="F32" s="24">
        <v>538</v>
      </c>
      <c r="G32" s="26">
        <v>568.64917999999989</v>
      </c>
    </row>
    <row r="33" spans="1:7" ht="23.45" customHeight="1" x14ac:dyDescent="0.2">
      <c r="A33" s="23" t="s">
        <v>33</v>
      </c>
      <c r="B33" s="24">
        <v>1358</v>
      </c>
      <c r="C33" s="25">
        <v>2102.3999100000001</v>
      </c>
      <c r="D33" s="24">
        <v>1296</v>
      </c>
      <c r="E33" s="26">
        <v>2114.4391000000001</v>
      </c>
      <c r="F33" s="24">
        <v>1011</v>
      </c>
      <c r="G33" s="26">
        <v>1723.18724</v>
      </c>
    </row>
    <row r="34" spans="1:7" ht="9.4" customHeight="1" x14ac:dyDescent="0.2">
      <c r="A34" s="23"/>
      <c r="B34" s="24"/>
      <c r="C34" s="25"/>
      <c r="D34" s="24"/>
      <c r="E34" s="26"/>
      <c r="F34" s="24"/>
      <c r="G34" s="26"/>
    </row>
    <row r="35" spans="1:7" ht="23.45" customHeight="1" x14ac:dyDescent="0.2">
      <c r="A35" s="21" t="s">
        <v>34</v>
      </c>
      <c r="B35" s="22" t="s">
        <v>8</v>
      </c>
      <c r="C35" s="30">
        <f>SUM(C36:C39)</f>
        <v>4314.0355699999991</v>
      </c>
      <c r="D35" s="22" t="s">
        <v>8</v>
      </c>
      <c r="E35" s="31">
        <f>SUM(E36:E39)</f>
        <v>4236.6758300000001</v>
      </c>
      <c r="F35" s="22" t="s">
        <v>8</v>
      </c>
      <c r="G35" s="31">
        <f>SUM(G36:G39)</f>
        <v>4178.9195699999991</v>
      </c>
    </row>
    <row r="36" spans="1:7" ht="23.45" customHeight="1" x14ac:dyDescent="0.2">
      <c r="A36" s="23" t="s">
        <v>35</v>
      </c>
      <c r="B36" s="24">
        <v>9890</v>
      </c>
      <c r="C36" s="25">
        <v>4301.3134099999997</v>
      </c>
      <c r="D36" s="24">
        <v>9511</v>
      </c>
      <c r="E36" s="26">
        <v>4223.7584900000002</v>
      </c>
      <c r="F36" s="24">
        <v>9175</v>
      </c>
      <c r="G36" s="26">
        <v>4167.2266499999996</v>
      </c>
    </row>
    <row r="37" spans="1:7" ht="23.45" customHeight="1" x14ac:dyDescent="0.2">
      <c r="A37" s="23" t="s">
        <v>36</v>
      </c>
      <c r="B37" s="24">
        <v>14</v>
      </c>
      <c r="C37" s="25">
        <v>8.0651399999999995</v>
      </c>
      <c r="D37" s="24">
        <v>12</v>
      </c>
      <c r="E37" s="26">
        <v>6.5466900000000008</v>
      </c>
      <c r="F37" s="24">
        <v>11</v>
      </c>
      <c r="G37" s="26">
        <v>6.0492600000000003</v>
      </c>
    </row>
    <row r="38" spans="1:7" ht="23.45" customHeight="1" x14ac:dyDescent="0.2">
      <c r="A38" s="23" t="s">
        <v>37</v>
      </c>
      <c r="B38" s="24">
        <v>15</v>
      </c>
      <c r="C38" s="25">
        <v>4.6570200000000002</v>
      </c>
      <c r="D38" s="24">
        <v>20</v>
      </c>
      <c r="E38" s="26">
        <v>6.3706499999999995</v>
      </c>
      <c r="F38" s="24">
        <v>16</v>
      </c>
      <c r="G38" s="26">
        <v>5.6436599999999997</v>
      </c>
    </row>
    <row r="39" spans="1:7" ht="23.45" customHeight="1" x14ac:dyDescent="0.2">
      <c r="A39" s="23" t="s">
        <v>38</v>
      </c>
      <c r="B39" s="24" t="s">
        <v>8</v>
      </c>
      <c r="C39" s="25" t="s">
        <v>8</v>
      </c>
      <c r="D39" s="24" t="s">
        <v>8</v>
      </c>
      <c r="E39" s="26" t="s">
        <v>8</v>
      </c>
      <c r="F39" s="24" t="s">
        <v>8</v>
      </c>
      <c r="G39" s="26" t="s">
        <v>8</v>
      </c>
    </row>
    <row r="40" spans="1:7" ht="9.4" customHeight="1" x14ac:dyDescent="0.2">
      <c r="A40" s="29"/>
      <c r="B40" s="24"/>
      <c r="C40" s="25"/>
      <c r="D40" s="24"/>
      <c r="E40" s="26"/>
      <c r="F40" s="24"/>
      <c r="G40" s="26"/>
    </row>
    <row r="41" spans="1:7" ht="23.45" customHeight="1" x14ac:dyDescent="0.2">
      <c r="A41" s="21" t="s">
        <v>39</v>
      </c>
      <c r="B41" s="22" t="s">
        <v>8</v>
      </c>
      <c r="C41" s="30">
        <f>SUM(C42:C44)</f>
        <v>3622.9920499999998</v>
      </c>
      <c r="D41" s="22" t="s">
        <v>8</v>
      </c>
      <c r="E41" s="31">
        <f>SUM(E42:E44)</f>
        <v>3495.4517599999999</v>
      </c>
      <c r="F41" s="22" t="s">
        <v>8</v>
      </c>
      <c r="G41" s="31">
        <f>SUM(G42:G44)</f>
        <v>3931.4042399999998</v>
      </c>
    </row>
    <row r="42" spans="1:7" ht="23.45" customHeight="1" x14ac:dyDescent="0.2">
      <c r="A42" s="23" t="s">
        <v>40</v>
      </c>
      <c r="B42" s="24">
        <v>1222</v>
      </c>
      <c r="C42" s="25">
        <v>2422.03944</v>
      </c>
      <c r="D42" s="24">
        <v>1072</v>
      </c>
      <c r="E42" s="26">
        <v>2195.9904299999998</v>
      </c>
      <c r="F42" s="24">
        <v>1031</v>
      </c>
      <c r="G42" s="26">
        <v>2195.17715</v>
      </c>
    </row>
    <row r="43" spans="1:7" ht="23.45" customHeight="1" x14ac:dyDescent="0.2">
      <c r="A43" s="23" t="s">
        <v>41</v>
      </c>
      <c r="B43" s="24">
        <v>469</v>
      </c>
      <c r="C43" s="25">
        <v>672.52409</v>
      </c>
      <c r="D43" s="24">
        <v>491</v>
      </c>
      <c r="E43" s="26">
        <v>744.13133000000005</v>
      </c>
      <c r="F43" s="24">
        <v>541</v>
      </c>
      <c r="G43" s="26">
        <v>858.98709999999994</v>
      </c>
    </row>
    <row r="44" spans="1:7" ht="23.45" customHeight="1" x14ac:dyDescent="0.2">
      <c r="A44" s="23" t="s">
        <v>42</v>
      </c>
      <c r="B44" s="24">
        <v>421</v>
      </c>
      <c r="C44" s="25">
        <v>528.42852000000005</v>
      </c>
      <c r="D44" s="24">
        <v>425</v>
      </c>
      <c r="E44" s="26">
        <v>555.33000000000004</v>
      </c>
      <c r="F44" s="24">
        <v>641</v>
      </c>
      <c r="G44" s="26">
        <v>877.23999000000003</v>
      </c>
    </row>
    <row r="45" spans="1:7" ht="9.4" customHeight="1" x14ac:dyDescent="0.2">
      <c r="A45" s="29"/>
      <c r="B45" s="24"/>
      <c r="C45" s="25"/>
      <c r="D45" s="24"/>
      <c r="E45" s="26"/>
      <c r="F45" s="24"/>
      <c r="G45" s="26"/>
    </row>
    <row r="46" spans="1:7" ht="23.45" customHeight="1" x14ac:dyDescent="0.2">
      <c r="A46" s="21" t="s">
        <v>43</v>
      </c>
      <c r="B46" s="22">
        <v>20332</v>
      </c>
      <c r="C46" s="30">
        <v>4130.1847100000005</v>
      </c>
      <c r="D46" s="22">
        <v>20062</v>
      </c>
      <c r="E46" s="31">
        <v>4491.154230000001</v>
      </c>
      <c r="F46" s="22">
        <v>20410</v>
      </c>
      <c r="G46" s="31">
        <v>5561.0516000000007</v>
      </c>
    </row>
    <row r="47" spans="1:7" ht="9.4" customHeight="1" x14ac:dyDescent="0.2">
      <c r="A47" s="29"/>
      <c r="B47" s="24"/>
      <c r="C47" s="25"/>
      <c r="D47" s="24"/>
      <c r="E47" s="26"/>
      <c r="F47" s="24"/>
      <c r="G47" s="26"/>
    </row>
    <row r="48" spans="1:7" ht="23.45" customHeight="1" x14ac:dyDescent="0.2">
      <c r="A48" s="32" t="s">
        <v>44</v>
      </c>
      <c r="B48" s="22">
        <v>2371</v>
      </c>
      <c r="C48" s="30">
        <v>216.98623000000003</v>
      </c>
      <c r="D48" s="22">
        <v>2045</v>
      </c>
      <c r="E48" s="31">
        <v>166.88842000000002</v>
      </c>
      <c r="F48" s="22">
        <v>1049</v>
      </c>
      <c r="G48" s="31">
        <v>228.60890000000003</v>
      </c>
    </row>
    <row r="49" spans="1:7" ht="9.4" customHeight="1" x14ac:dyDescent="0.2">
      <c r="A49" s="29"/>
      <c r="B49" s="24"/>
      <c r="C49" s="25"/>
      <c r="D49" s="24"/>
      <c r="E49" s="26"/>
      <c r="F49" s="24"/>
      <c r="G49" s="26"/>
    </row>
    <row r="50" spans="1:7" ht="23.45" customHeight="1" x14ac:dyDescent="0.2">
      <c r="A50" s="21" t="s">
        <v>45</v>
      </c>
      <c r="B50" s="22" t="s">
        <v>8</v>
      </c>
      <c r="C50" s="30">
        <f>SUM(C51:C52)</f>
        <v>3972.96076468</v>
      </c>
      <c r="D50" s="22" t="s">
        <v>8</v>
      </c>
      <c r="E50" s="31">
        <f>SUM(E51:E52)</f>
        <v>4238.2670900000003</v>
      </c>
      <c r="F50" s="22" t="s">
        <v>8</v>
      </c>
      <c r="G50" s="31">
        <f>SUM(G51:G52)</f>
        <v>4783.3272500000003</v>
      </c>
    </row>
    <row r="51" spans="1:7" ht="23.45" customHeight="1" x14ac:dyDescent="0.2">
      <c r="A51" s="23" t="s">
        <v>46</v>
      </c>
      <c r="B51" s="24">
        <v>23817</v>
      </c>
      <c r="C51" s="26">
        <f>(3972961.54-0.77532)/1000</f>
        <v>3972.96076468</v>
      </c>
      <c r="D51" s="24">
        <v>25082</v>
      </c>
      <c r="E51" s="26">
        <f>4238267.09/1000</f>
        <v>4238.2670900000003</v>
      </c>
      <c r="F51" s="24">
        <v>23356</v>
      </c>
      <c r="G51" s="26">
        <f>4532674.04/1000+250.65321</f>
        <v>4783.3272500000003</v>
      </c>
    </row>
    <row r="52" spans="1:7" ht="23.45" customHeight="1" x14ac:dyDescent="0.2">
      <c r="A52" s="23" t="s">
        <v>47</v>
      </c>
      <c r="B52" s="24" t="s">
        <v>8</v>
      </c>
      <c r="C52" s="26" t="s">
        <v>8</v>
      </c>
      <c r="D52" s="24" t="s">
        <v>8</v>
      </c>
      <c r="E52" s="26" t="s">
        <v>8</v>
      </c>
      <c r="F52" s="24" t="s">
        <v>8</v>
      </c>
      <c r="G52" s="26" t="s">
        <v>8</v>
      </c>
    </row>
    <row r="53" spans="1:7" ht="9.4" customHeight="1" x14ac:dyDescent="0.2">
      <c r="A53" s="29"/>
      <c r="B53" s="24"/>
      <c r="C53" s="26"/>
      <c r="D53" s="24"/>
      <c r="E53" s="26"/>
      <c r="F53" s="24"/>
      <c r="G53" s="26"/>
    </row>
    <row r="54" spans="1:7" ht="23.45" customHeight="1" x14ac:dyDescent="0.2">
      <c r="A54" s="21" t="s">
        <v>48</v>
      </c>
      <c r="B54" s="22">
        <v>495</v>
      </c>
      <c r="C54" s="31">
        <v>158.19428999999994</v>
      </c>
      <c r="D54" s="22">
        <v>532</v>
      </c>
      <c r="E54" s="31">
        <v>433.71779000000004</v>
      </c>
      <c r="F54" s="22">
        <v>170</v>
      </c>
      <c r="G54" s="31">
        <v>144.81894</v>
      </c>
    </row>
    <row r="55" spans="1:7" ht="9.4" customHeight="1" x14ac:dyDescent="0.2">
      <c r="A55" s="29"/>
      <c r="B55" s="24"/>
      <c r="C55" s="26"/>
      <c r="D55" s="24"/>
      <c r="E55" s="26"/>
      <c r="F55" s="24"/>
      <c r="G55" s="26"/>
    </row>
    <row r="56" spans="1:7" ht="23.45" customHeight="1" x14ac:dyDescent="0.2">
      <c r="A56" s="33" t="s">
        <v>49</v>
      </c>
      <c r="B56" s="34" t="s">
        <v>8</v>
      </c>
      <c r="C56" s="35">
        <v>1964.17344</v>
      </c>
      <c r="D56" s="34" t="s">
        <v>8</v>
      </c>
      <c r="E56" s="35">
        <v>2121.5295099999998</v>
      </c>
      <c r="F56" s="34" t="s">
        <v>8</v>
      </c>
      <c r="G56" s="35">
        <v>2295.1968600000005</v>
      </c>
    </row>
    <row r="57" spans="1:7" s="39" customFormat="1" ht="3" customHeight="1" x14ac:dyDescent="0.25">
      <c r="A57" s="36"/>
      <c r="B57" s="37"/>
      <c r="C57" s="37"/>
      <c r="D57" s="37"/>
      <c r="E57" s="38"/>
      <c r="F57" s="37"/>
      <c r="G57" s="37"/>
    </row>
    <row r="58" spans="1:7" ht="14.45" customHeight="1" x14ac:dyDescent="0.2">
      <c r="A58" s="4" t="s">
        <v>50</v>
      </c>
      <c r="B58" s="4"/>
      <c r="C58" s="4"/>
      <c r="D58" s="4"/>
      <c r="E58" s="4"/>
      <c r="F58" s="4"/>
      <c r="G58" s="4"/>
    </row>
    <row r="59" spans="1:7" ht="12" customHeight="1" x14ac:dyDescent="0.2">
      <c r="A59" s="40" t="s">
        <v>51</v>
      </c>
      <c r="B59" s="41"/>
      <c r="C59" s="41"/>
      <c r="D59" s="41"/>
      <c r="E59" s="41"/>
      <c r="F59" s="41"/>
      <c r="G59" s="41"/>
    </row>
    <row r="60" spans="1:7" ht="14.45" customHeight="1" x14ac:dyDescent="0.2">
      <c r="A60" s="40" t="s">
        <v>52</v>
      </c>
      <c r="B60" s="41"/>
      <c r="C60" s="41"/>
      <c r="D60" s="41"/>
      <c r="E60" s="41"/>
      <c r="F60" s="41"/>
      <c r="G60" s="41"/>
    </row>
    <row r="61" spans="1:7" ht="14.45" customHeight="1" x14ac:dyDescent="0.2">
      <c r="A61" s="41" t="s">
        <v>53</v>
      </c>
      <c r="B61" s="41"/>
      <c r="C61" s="41"/>
      <c r="D61" s="41"/>
      <c r="E61" s="41"/>
      <c r="F61" s="41"/>
      <c r="G61" s="41"/>
    </row>
    <row r="62" spans="1:7" ht="14.45" customHeight="1" x14ac:dyDescent="0.2">
      <c r="A62" s="42" t="s">
        <v>54</v>
      </c>
      <c r="B62" s="42"/>
      <c r="C62" s="42"/>
      <c r="D62" s="42"/>
      <c r="E62" s="42"/>
      <c r="F62" s="42"/>
      <c r="G62" s="42"/>
    </row>
  </sheetData>
  <mergeCells count="9">
    <mergeCell ref="A60:G60"/>
    <mergeCell ref="A61:G61"/>
    <mergeCell ref="A62:G62"/>
    <mergeCell ref="A1:G1"/>
    <mergeCell ref="A3:A4"/>
    <mergeCell ref="B3:C3"/>
    <mergeCell ref="D3:E3"/>
    <mergeCell ref="F3:G3"/>
    <mergeCell ref="A59:G59"/>
  </mergeCells>
  <pageMargins left="0.70866141732283472" right="0.70866141732283472" top="0.70866141732283472" bottom="1.0236220472440944" header="0.70866141732283472" footer="0.70866141732283472"/>
  <pageSetup paperSize="9" scale="90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2026-10-19T10:58:04Z</dcterms:created>
  <dcterms:modified xsi:type="dcterms:W3CDTF">2026-10-19T10:58:20Z</dcterms:modified>
</cp:coreProperties>
</file>